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35" windowWidth="11340" windowHeight="6285" tabRatio="743"/>
  </bookViews>
  <sheets>
    <sheet name="Description of Services" sheetId="12" r:id="rId1"/>
    <sheet name="Effort_Billable hours" sheetId="11" r:id="rId2"/>
    <sheet name="Salary &amp; fringe exp" sheetId="2" r:id="rId3"/>
    <sheet name="Equipment" sheetId="4" r:id="rId4"/>
    <sheet name="Non-labor exp" sheetId="10" r:id="rId5"/>
    <sheet name="Summary" sheetId="1" r:id="rId6"/>
    <sheet name="Sheet2" sheetId="13" r:id="rId7"/>
  </sheets>
  <definedNames>
    <definedName name="_xlnm.Print_Titles" localSheetId="1">'Effort_Billable hours'!$B:$B</definedName>
    <definedName name="_xlnm.Print_Titles" localSheetId="3">Equipment!$A:$E,Equipment!$35:$38</definedName>
    <definedName name="_xlnm.Print_Titles" localSheetId="4">'Non-labor exp'!$B:$C,'Non-labor exp'!$1:$10</definedName>
    <definedName name="_xlnm.Print_Titles" localSheetId="2">'Salary &amp; fringe exp'!$1:$4</definedName>
  </definedNames>
  <calcPr calcId="145621"/>
</workbook>
</file>

<file path=xl/calcChain.xml><?xml version="1.0" encoding="utf-8"?>
<calcChain xmlns="http://schemas.openxmlformats.org/spreadsheetml/2006/main">
  <c r="D23" i="11" l="1"/>
  <c r="D31" i="11" s="1"/>
  <c r="U42" i="11" s="1"/>
  <c r="E35" i="4"/>
  <c r="D35" i="4"/>
  <c r="A5" i="1" l="1"/>
  <c r="A5" i="10"/>
  <c r="A5" i="4"/>
  <c r="A5" i="2"/>
  <c r="A1" i="1" l="1"/>
  <c r="A1" i="10"/>
  <c r="A1" i="4"/>
  <c r="A1" i="2"/>
  <c r="D62" i="1" l="1"/>
  <c r="H71" i="1" l="1"/>
  <c r="H65" i="1"/>
  <c r="H62" i="1"/>
  <c r="D65" i="1"/>
  <c r="D63" i="1"/>
  <c r="D71" i="1" l="1"/>
  <c r="H63" i="1"/>
  <c r="E63" i="1"/>
  <c r="F63" i="1"/>
  <c r="G63" i="1"/>
  <c r="E62" i="1"/>
  <c r="F62" i="1"/>
  <c r="G62" i="1"/>
  <c r="A17" i="12" l="1"/>
  <c r="A12" i="12"/>
  <c r="A7" i="12"/>
  <c r="A2" i="12"/>
  <c r="D14" i="2"/>
  <c r="E14" i="2" s="1"/>
  <c r="G14" i="2" s="1"/>
  <c r="D13" i="2"/>
  <c r="E13" i="2" s="1"/>
  <c r="G13" i="2" s="1"/>
  <c r="D12" i="2"/>
  <c r="E12" i="2" s="1"/>
  <c r="B59" i="11"/>
  <c r="A4" i="1"/>
  <c r="A4" i="10"/>
  <c r="A4" i="4"/>
  <c r="A4" i="2"/>
  <c r="E13" i="10"/>
  <c r="E14" i="10"/>
  <c r="E15" i="10"/>
  <c r="K15" i="10" s="1"/>
  <c r="E16" i="10"/>
  <c r="G16" i="10" s="1"/>
  <c r="E17" i="10"/>
  <c r="K14" i="10"/>
  <c r="L12" i="4"/>
  <c r="C40" i="4" s="1"/>
  <c r="E40" i="4" s="1"/>
  <c r="L13" i="4"/>
  <c r="L14" i="4"/>
  <c r="C42" i="4" s="1"/>
  <c r="L15" i="4"/>
  <c r="L11" i="4"/>
  <c r="G9" i="1"/>
  <c r="F9" i="1"/>
  <c r="E9" i="1"/>
  <c r="D9" i="1"/>
  <c r="L8" i="10"/>
  <c r="J8" i="10"/>
  <c r="H8" i="10"/>
  <c r="F8" i="10"/>
  <c r="L35" i="4"/>
  <c r="J35" i="4"/>
  <c r="H35" i="4"/>
  <c r="F35" i="4"/>
  <c r="S8" i="2"/>
  <c r="Q8" i="2"/>
  <c r="O8" i="2"/>
  <c r="M8" i="2"/>
  <c r="B14" i="2"/>
  <c r="B13" i="2"/>
  <c r="B12" i="2"/>
  <c r="A14" i="2"/>
  <c r="A13" i="2"/>
  <c r="A12" i="2"/>
  <c r="A2" i="1"/>
  <c r="A2" i="10"/>
  <c r="A2" i="4"/>
  <c r="A2" i="2"/>
  <c r="B58" i="11"/>
  <c r="B57" i="11"/>
  <c r="D43" i="4"/>
  <c r="D42" i="4"/>
  <c r="D41" i="4"/>
  <c r="D40" i="4"/>
  <c r="D45" i="4"/>
  <c r="D39" i="4"/>
  <c r="C43" i="4"/>
  <c r="E43" i="4" s="1"/>
  <c r="C41" i="4"/>
  <c r="C39" i="4"/>
  <c r="E39" i="4" s="1"/>
  <c r="J12" i="4"/>
  <c r="J13" i="4"/>
  <c r="J14" i="4"/>
  <c r="J15" i="4"/>
  <c r="J11" i="4"/>
  <c r="D23" i="10"/>
  <c r="C23" i="10"/>
  <c r="F42" i="11"/>
  <c r="D17" i="11"/>
  <c r="D19" i="11" s="1"/>
  <c r="D57" i="11" s="1"/>
  <c r="F57" i="11" s="1"/>
  <c r="D29" i="11"/>
  <c r="E57" i="11" s="1"/>
  <c r="R42" i="11"/>
  <c r="N42" i="11"/>
  <c r="J42" i="11"/>
  <c r="F17" i="11"/>
  <c r="F19" i="11" s="1"/>
  <c r="F23" i="11" s="1"/>
  <c r="F31" i="11" s="1"/>
  <c r="U44" i="11" s="1"/>
  <c r="F29" i="11"/>
  <c r="E17" i="11"/>
  <c r="E19" i="11" s="1"/>
  <c r="E23" i="11" s="1"/>
  <c r="E31" i="11" s="1"/>
  <c r="U43" i="11" s="1"/>
  <c r="D58" i="11" s="1"/>
  <c r="F58" i="11" s="1"/>
  <c r="E29" i="11"/>
  <c r="E58" i="11" s="1"/>
  <c r="F44" i="11"/>
  <c r="T44" i="11" s="1"/>
  <c r="J44" i="11"/>
  <c r="N44" i="11"/>
  <c r="R44" i="11"/>
  <c r="F43" i="11"/>
  <c r="J43" i="11"/>
  <c r="N43" i="11"/>
  <c r="R43" i="11"/>
  <c r="E59" i="11"/>
  <c r="P46" i="11"/>
  <c r="L46" i="11"/>
  <c r="H46" i="11"/>
  <c r="D46" i="11"/>
  <c r="Q46" i="11"/>
  <c r="M46" i="11"/>
  <c r="I46" i="11"/>
  <c r="E46" i="11"/>
  <c r="N43" i="4"/>
  <c r="N42" i="4"/>
  <c r="N41" i="4"/>
  <c r="N40" i="4"/>
  <c r="N39" i="4"/>
  <c r="L17" i="4"/>
  <c r="D30" i="4"/>
  <c r="C45" i="4"/>
  <c r="N17" i="10"/>
  <c r="N16" i="10"/>
  <c r="N15" i="10"/>
  <c r="N14" i="10"/>
  <c r="N13" i="10"/>
  <c r="F16" i="2"/>
  <c r="H68" i="1"/>
  <c r="H69" i="1"/>
  <c r="G65" i="1"/>
  <c r="G71" i="1"/>
  <c r="F65" i="1"/>
  <c r="F71" i="1"/>
  <c r="E65" i="1"/>
  <c r="E71" i="1"/>
  <c r="H24" i="1"/>
  <c r="M17" i="10"/>
  <c r="M16" i="10"/>
  <c r="M14" i="10"/>
  <c r="G14" i="10"/>
  <c r="I14" i="10"/>
  <c r="E42" i="4"/>
  <c r="M15" i="10"/>
  <c r="M42" i="4"/>
  <c r="G42" i="4"/>
  <c r="M39" i="4"/>
  <c r="M45" i="4" s="1"/>
  <c r="G19" i="1" s="1"/>
  <c r="E45" i="4"/>
  <c r="K39" i="4"/>
  <c r="K45" i="4" s="1"/>
  <c r="F19" i="1" s="1"/>
  <c r="I43" i="4"/>
  <c r="H58" i="11" l="1"/>
  <c r="M57" i="11"/>
  <c r="U12" i="2" s="1"/>
  <c r="H57" i="11"/>
  <c r="M12" i="2" s="1"/>
  <c r="F46" i="11"/>
  <c r="T42" i="11"/>
  <c r="V42" i="11" s="1"/>
  <c r="I16" i="10"/>
  <c r="O16" i="10" s="1"/>
  <c r="I15" i="10"/>
  <c r="K16" i="10"/>
  <c r="H13" i="2"/>
  <c r="J13" i="2" s="1"/>
  <c r="K13" i="2" s="1"/>
  <c r="I13" i="2"/>
  <c r="I14" i="2"/>
  <c r="H14" i="2"/>
  <c r="T43" i="11"/>
  <c r="V43" i="11" s="1"/>
  <c r="J57" i="11"/>
  <c r="Q12" i="2" s="1"/>
  <c r="L57" i="11"/>
  <c r="S12" i="2" s="1"/>
  <c r="I57" i="11"/>
  <c r="O12" i="2" s="1"/>
  <c r="N46" i="11"/>
  <c r="J46" i="11"/>
  <c r="E61" i="11"/>
  <c r="J58" i="11"/>
  <c r="Q13" i="2" s="1"/>
  <c r="M13" i="2"/>
  <c r="L58" i="11"/>
  <c r="S13" i="2" s="1"/>
  <c r="I58" i="11"/>
  <c r="O13" i="2" s="1"/>
  <c r="M58" i="11"/>
  <c r="U13" i="2" s="1"/>
  <c r="D59" i="11"/>
  <c r="F59" i="11" s="1"/>
  <c r="F61" i="11" s="1"/>
  <c r="V44" i="11"/>
  <c r="I40" i="4"/>
  <c r="M40" i="4"/>
  <c r="G40" i="4"/>
  <c r="K40" i="4"/>
  <c r="G43" i="4"/>
  <c r="M43" i="4"/>
  <c r="K17" i="10"/>
  <c r="G17" i="10"/>
  <c r="O17" i="10" s="1"/>
  <c r="G13" i="10"/>
  <c r="I13" i="10"/>
  <c r="E23" i="10"/>
  <c r="K13" i="10"/>
  <c r="K23" i="10" s="1"/>
  <c r="F16" i="1" s="1"/>
  <c r="K43" i="4"/>
  <c r="U46" i="11"/>
  <c r="M13" i="10"/>
  <c r="M23" i="10" s="1"/>
  <c r="G16" i="1" s="1"/>
  <c r="I17" i="10"/>
  <c r="I42" i="4"/>
  <c r="O42" i="4" s="1"/>
  <c r="K42" i="4"/>
  <c r="O14" i="10"/>
  <c r="R46" i="11"/>
  <c r="I39" i="4"/>
  <c r="I45" i="4" s="1"/>
  <c r="E19" i="1" s="1"/>
  <c r="G39" i="4"/>
  <c r="E41" i="4"/>
  <c r="G15" i="10"/>
  <c r="O15" i="10" s="1"/>
  <c r="G12" i="2"/>
  <c r="H12" i="2" s="1"/>
  <c r="E16" i="2"/>
  <c r="T46" i="11" l="1"/>
  <c r="I23" i="10"/>
  <c r="E16" i="1" s="1"/>
  <c r="I12" i="2"/>
  <c r="W12" i="2"/>
  <c r="D61" i="11"/>
  <c r="V46" i="11"/>
  <c r="J14" i="2"/>
  <c r="K14" i="2" s="1"/>
  <c r="G45" i="4"/>
  <c r="D19" i="1" s="1"/>
  <c r="O39" i="4"/>
  <c r="O45" i="4" s="1"/>
  <c r="V13" i="2"/>
  <c r="W13" i="2"/>
  <c r="T13" i="2"/>
  <c r="R13" i="2"/>
  <c r="I16" i="2"/>
  <c r="H49" i="1" s="1"/>
  <c r="G16" i="2"/>
  <c r="M41" i="4"/>
  <c r="K41" i="4"/>
  <c r="I41" i="4"/>
  <c r="G41" i="4"/>
  <c r="O13" i="10"/>
  <c r="O23" i="10" s="1"/>
  <c r="G23" i="10"/>
  <c r="D16" i="1" s="1"/>
  <c r="O43" i="4"/>
  <c r="O40" i="4"/>
  <c r="H59" i="11"/>
  <c r="M14" i="2" s="1"/>
  <c r="L59" i="11"/>
  <c r="S14" i="2" s="1"/>
  <c r="I59" i="11"/>
  <c r="O14" i="2" s="1"/>
  <c r="M59" i="11"/>
  <c r="U14" i="2" s="1"/>
  <c r="V14" i="2" s="1"/>
  <c r="J59" i="11"/>
  <c r="Q14" i="2" s="1"/>
  <c r="P13" i="2"/>
  <c r="N13" i="2"/>
  <c r="R14" i="2" l="1"/>
  <c r="N14" i="2"/>
  <c r="P14" i="2"/>
  <c r="W14" i="2"/>
  <c r="T14" i="2"/>
  <c r="H16" i="1"/>
  <c r="D17" i="1" s="1"/>
  <c r="X13" i="2"/>
  <c r="O41" i="4"/>
  <c r="J12" i="2"/>
  <c r="H16" i="2"/>
  <c r="H19" i="1"/>
  <c r="X14" i="2" l="1"/>
  <c r="G20" i="1"/>
  <c r="F20" i="1"/>
  <c r="E20" i="1"/>
  <c r="D20" i="1"/>
  <c r="J16" i="2"/>
  <c r="K12" i="2"/>
  <c r="G17" i="1"/>
  <c r="E17" i="1"/>
  <c r="F17" i="1"/>
  <c r="K16" i="2" l="1"/>
  <c r="V12" i="2"/>
  <c r="V16" i="2" s="1"/>
  <c r="F33" i="2" s="1"/>
  <c r="N12" i="2"/>
  <c r="N16" i="2" s="1"/>
  <c r="C28" i="2" s="1"/>
  <c r="P12" i="2"/>
  <c r="P16" i="2" s="1"/>
  <c r="C29" i="2" s="1"/>
  <c r="T12" i="2"/>
  <c r="R12" i="2"/>
  <c r="R16" i="2" s="1"/>
  <c r="C30" i="2" s="1"/>
  <c r="T16" i="2" l="1"/>
  <c r="C31" i="2" s="1"/>
  <c r="C33" i="2" s="1"/>
  <c r="E30" i="2" s="1"/>
  <c r="F30" i="2" s="1"/>
  <c r="H30" i="2" s="1"/>
  <c r="F13" i="1" s="1"/>
  <c r="X12" i="2"/>
  <c r="X16" i="2" s="1"/>
  <c r="E28" i="2" l="1"/>
  <c r="F28" i="2" s="1"/>
  <c r="F22" i="1"/>
  <c r="E31" i="2"/>
  <c r="F31" i="2" s="1"/>
  <c r="H31" i="2" s="1"/>
  <c r="G13" i="1" s="1"/>
  <c r="E29" i="2"/>
  <c r="F29" i="2" s="1"/>
  <c r="H29" i="2" s="1"/>
  <c r="E13" i="1" s="1"/>
  <c r="E33" i="2" l="1"/>
  <c r="F27" i="1"/>
  <c r="F36" i="1" s="1"/>
  <c r="F51" i="1"/>
  <c r="G22" i="1"/>
  <c r="E22" i="1"/>
  <c r="F34" i="2"/>
  <c r="H28" i="2"/>
  <c r="E27" i="1" l="1"/>
  <c r="E36" i="1" s="1"/>
  <c r="E51" i="1"/>
  <c r="E58" i="1" s="1"/>
  <c r="F58" i="1"/>
  <c r="F73" i="1"/>
  <c r="G27" i="1"/>
  <c r="G36" i="1" s="1"/>
  <c r="G51" i="1"/>
  <c r="H33" i="2"/>
  <c r="D13" i="1"/>
  <c r="G58" i="1" l="1"/>
  <c r="G73" i="1"/>
  <c r="E73" i="1"/>
  <c r="D22" i="1"/>
  <c r="D51" i="1" s="1"/>
  <c r="H13" i="1"/>
  <c r="D14" i="1" s="1"/>
  <c r="D73" i="1" l="1"/>
  <c r="D58" i="1"/>
  <c r="H58" i="1" s="1"/>
  <c r="D27" i="1"/>
  <c r="D36" i="1" s="1"/>
  <c r="H22" i="1"/>
  <c r="H51" i="1" s="1"/>
  <c r="H73" i="1" s="1"/>
  <c r="F14" i="1"/>
  <c r="G14" i="1"/>
  <c r="E14" i="1"/>
  <c r="H27" i="1" l="1"/>
</calcChain>
</file>

<file path=xl/comments1.xml><?xml version="1.0" encoding="utf-8"?>
<comments xmlns="http://schemas.openxmlformats.org/spreadsheetml/2006/main">
  <authors>
    <author>sga354</author>
  </authors>
  <commentList>
    <comment ref="I7" authorId="0">
      <text>
        <r>
          <rPr>
            <b/>
            <sz val="8"/>
            <color indexed="81"/>
            <rFont val="Tahoma"/>
            <family val="2"/>
          </rPr>
          <t>sga354:</t>
        </r>
        <r>
          <rPr>
            <sz val="8"/>
            <color indexed="81"/>
            <rFont val="Tahoma"/>
            <family val="2"/>
          </rPr>
          <t xml:space="preserve">
this rate is the difference between federal and non-federal rates.</t>
        </r>
      </text>
    </comment>
  </commentList>
</comments>
</file>

<file path=xl/sharedStrings.xml><?xml version="1.0" encoding="utf-8"?>
<sst xmlns="http://schemas.openxmlformats.org/spreadsheetml/2006/main" count="347" uniqueCount="232">
  <si>
    <t>Projected</t>
  </si>
  <si>
    <t>a</t>
  </si>
  <si>
    <t>b</t>
  </si>
  <si>
    <t>Expenses</t>
  </si>
  <si>
    <t>Projected Utilization</t>
  </si>
  <si>
    <t>Personnel</t>
  </si>
  <si>
    <t>Salary</t>
  </si>
  <si>
    <t>Fringe</t>
  </si>
  <si>
    <t>Benefits</t>
  </si>
  <si>
    <t>Unallow</t>
  </si>
  <si>
    <t>Allow</t>
  </si>
  <si>
    <t>Total</t>
  </si>
  <si>
    <t>Allow Fr</t>
  </si>
  <si>
    <t>% time</t>
  </si>
  <si>
    <t>Sal + Fr</t>
  </si>
  <si>
    <t>tag</t>
  </si>
  <si>
    <t>description</t>
  </si>
  <si>
    <t>manufacturer</t>
  </si>
  <si>
    <t>account</t>
  </si>
  <si>
    <t>cost</t>
  </si>
  <si>
    <t>life</t>
  </si>
  <si>
    <t>must = 100%</t>
  </si>
  <si>
    <t>federal</t>
  </si>
  <si>
    <t>contrib</t>
  </si>
  <si>
    <t>deprec</t>
  </si>
  <si>
    <t>base</t>
  </si>
  <si>
    <t># years</t>
  </si>
  <si>
    <t>useful life</t>
  </si>
  <si>
    <t>remaining</t>
  </si>
  <si>
    <t>expense</t>
  </si>
  <si>
    <t>1st FY for</t>
  </si>
  <si>
    <t>%</t>
  </si>
  <si>
    <t>Amount</t>
  </si>
  <si>
    <t>Equipment under contract</t>
  </si>
  <si>
    <t>total equip</t>
  </si>
  <si>
    <t>from Equipment worksheet</t>
  </si>
  <si>
    <t>Vacation hours</t>
  </si>
  <si>
    <t>Sick time hours</t>
  </si>
  <si>
    <t>Holiday hours</t>
  </si>
  <si>
    <t>Total benefit hours</t>
  </si>
  <si>
    <t>. . . (other time away from providing services)</t>
  </si>
  <si>
    <t>Total non-service hours</t>
  </si>
  <si>
    <t>Billable Hours by Service</t>
  </si>
  <si>
    <t>Total Billable Hours for Full-time Employee</t>
  </si>
  <si>
    <t>Billable</t>
  </si>
  <si>
    <t>Hours</t>
  </si>
  <si>
    <t>personnel listed should only include those individuals working DIRECTLY on services billed by the hour</t>
  </si>
  <si>
    <t>Salaries, Wages &amp; Fringe Benefits</t>
  </si>
  <si>
    <t>Role</t>
  </si>
  <si>
    <t>hours, units, product measures</t>
  </si>
  <si>
    <t>External users</t>
  </si>
  <si>
    <t>c=a-b</t>
  </si>
  <si>
    <t>on Net</t>
  </si>
  <si>
    <t>Net of</t>
  </si>
  <si>
    <t>Net Sal +</t>
  </si>
  <si>
    <t>Depreciation</t>
  </si>
  <si>
    <t>Maintenance contracts</t>
  </si>
  <si>
    <t xml:space="preserve">Non-Labor Expense </t>
  </si>
  <si>
    <t>based on % salary &amp; fringe assigned directly to service as % total directly assigned salary &amp; fringe</t>
  </si>
  <si>
    <t>Directly Assigned Salary &amp; Fringe</t>
  </si>
  <si>
    <t>% of Total</t>
  </si>
  <si>
    <t>check</t>
  </si>
  <si>
    <t>TOTAL</t>
  </si>
  <si>
    <t>Total After Alloc</t>
  </si>
  <si>
    <t>Capital equipment - See Equipment worksheet</t>
  </si>
  <si>
    <t>Expense</t>
  </si>
  <si>
    <t>Annual</t>
  </si>
  <si>
    <t>Contract</t>
  </si>
  <si>
    <t>Service Contract Vendor</t>
  </si>
  <si>
    <t>tag #</t>
  </si>
  <si>
    <t>Supervision/facility management</t>
  </si>
  <si>
    <t>Less: benefit hours</t>
  </si>
  <si>
    <t>Est # of</t>
  </si>
  <si>
    <t>Est avg</t>
  </si>
  <si>
    <t>Non-Service/Admin</t>
  </si>
  <si>
    <t>Total est</t>
  </si>
  <si>
    <t xml:space="preserve">hours </t>
  </si>
  <si>
    <t>Estimated</t>
  </si>
  <si>
    <t>Difference</t>
  </si>
  <si>
    <t>(should=0)</t>
  </si>
  <si>
    <t>uses</t>
  </si>
  <si>
    <t>hours/use</t>
  </si>
  <si>
    <t>Non-</t>
  </si>
  <si>
    <t>Service</t>
  </si>
  <si>
    <t>Professional conferences/development</t>
  </si>
  <si>
    <t>Working</t>
  </si>
  <si>
    <t>Non-Serv/</t>
  </si>
  <si>
    <t>Admin</t>
  </si>
  <si>
    <t>Allocation of Non-Service and Administration Salary &amp; Fringe Across Direct Services</t>
  </si>
  <si>
    <t>Alloc Non-Serv &amp; Admin</t>
  </si>
  <si>
    <t>Non-Labor Expenses</t>
  </si>
  <si>
    <t>from Salary &amp; fringe exp worksheet</t>
  </si>
  <si>
    <t>from Non-labor exp worksheet</t>
  </si>
  <si>
    <t>Capital Equipment Expenses</t>
  </si>
  <si>
    <t xml:space="preserve">these amounts feed </t>
  </si>
  <si>
    <t>into the Summary</t>
  </si>
  <si>
    <t>worksheet</t>
  </si>
  <si>
    <t>these amounts can be linked in from Effort_Billable hours worksheet (either est # of uses or total est hours column)</t>
  </si>
  <si>
    <t>Surplus/Deficit to Carryforward from prior year</t>
  </si>
  <si>
    <t>Total Cost in Rate Calculations</t>
  </si>
  <si>
    <t>Difference (should = $0)</t>
  </si>
  <si>
    <t>Unallowable fringe (from Salary &amp; fringe exp worksheet)</t>
  </si>
  <si>
    <t>Add: Expenses not included in rate calculations</t>
  </si>
  <si>
    <t>Allocation to Services</t>
  </si>
  <si>
    <t>____</t>
  </si>
  <si>
    <t>supported by</t>
  </si>
  <si>
    <t>spons accts</t>
  </si>
  <si>
    <t>service 1</t>
  </si>
  <si>
    <t>service 2</t>
  </si>
  <si>
    <t>service 3</t>
  </si>
  <si>
    <t>% time feeds from Effort_Billable hours worksheet</t>
  </si>
  <si>
    <t>ALLOCATION OF EQUIPMENT EXPENSES TO SERVICES</t>
  </si>
  <si>
    <t>Spons Support</t>
  </si>
  <si>
    <t>(list all non-labor expense below, for example:)</t>
  </si>
  <si>
    <t>role</t>
  </si>
  <si>
    <t>Service 1</t>
  </si>
  <si>
    <t>Service 2</t>
  </si>
  <si>
    <t>Service 3</t>
  </si>
  <si>
    <t>Allocation of Time and Salary/Fringe to Services/Activities</t>
  </si>
  <si>
    <t>this will be used to determine % time by service and the utilization amount (denominator in rate calculation) for any service that will be billed based on an employee's hours providing that service</t>
  </si>
  <si>
    <t>Revenue/Subsidy Projections</t>
  </si>
  <si>
    <t>Projected revenues from services</t>
  </si>
  <si>
    <t>Total projected revenues from services</t>
  </si>
  <si>
    <t>Planned subsidies</t>
  </si>
  <si>
    <t>Total planned subsidies</t>
  </si>
  <si>
    <t>Total Revenues + Planned Subsidies - Expenses</t>
  </si>
  <si>
    <t>net of spons</t>
  </si>
  <si>
    <t>acct support</t>
  </si>
  <si>
    <t>(describe source)</t>
  </si>
  <si>
    <t>% Effort</t>
  </si>
  <si>
    <t xml:space="preserve">on </t>
  </si>
  <si>
    <t>Recharge</t>
  </si>
  <si>
    <t>Salary (1)</t>
  </si>
  <si>
    <t>c=a*b</t>
  </si>
  <si>
    <t>Recharge Sal</t>
  </si>
  <si>
    <t>d</t>
  </si>
  <si>
    <t>e=c-d</t>
  </si>
  <si>
    <t>sal on spons</t>
  </si>
  <si>
    <t>acct (if applic)</t>
  </si>
  <si>
    <t>h=f-g</t>
  </si>
  <si>
    <t>i=e+h</t>
  </si>
  <si>
    <t>% Effort on Recharge Activities</t>
  </si>
  <si>
    <t>enter amounts and %s to allocate in these cells</t>
  </si>
  <si>
    <t>Total Recharge Hours Per Year</t>
  </si>
  <si>
    <t xml:space="preserve">Total Hours Per Year </t>
  </si>
  <si>
    <t>Total Available (non-benefit) Hours</t>
  </si>
  <si>
    <t>Less: non-service hours (within time commitment to recharge facility)</t>
  </si>
  <si>
    <t xml:space="preserve">% Time by Service/Activity </t>
  </si>
  <si>
    <t>Total Billable Hours Per Year</t>
  </si>
  <si>
    <t>enter data in these cells</t>
  </si>
  <si>
    <t>(from above)</t>
  </si>
  <si>
    <t>deprec exp</t>
  </si>
  <si>
    <t>service contract exp</t>
  </si>
  <si>
    <t>As of:</t>
  </si>
  <si>
    <t>(date)</t>
  </si>
  <si>
    <t>name 1</t>
  </si>
  <si>
    <t>name 2</t>
  </si>
  <si>
    <t>name 3</t>
  </si>
  <si>
    <t>Note: These numbers can be changed</t>
  </si>
  <si>
    <t>to reflect actuals.</t>
  </si>
  <si>
    <t>(Note: If the number in column K is 0, then the corresponding</t>
  </si>
  <si>
    <t>cell in column L should be 0 as well).</t>
  </si>
  <si>
    <t>(1) This is the salary amount that should be charged to the corresponding recharge account.</t>
  </si>
  <si>
    <t>purchase date</t>
  </si>
  <si>
    <t xml:space="preserve">* </t>
  </si>
  <si>
    <t>**</t>
  </si>
  <si>
    <t>*</t>
  </si>
  <si>
    <t>the primary users should be NU customers and unit sale to external customers should be incidental</t>
  </si>
  <si>
    <t>Surpluses should be subtracted, deficits should be added.</t>
  </si>
  <si>
    <t>(data for each cell should be based on Surplus/Deficit template)</t>
  </si>
  <si>
    <t>Total Base</t>
  </si>
  <si>
    <r>
      <t xml:space="preserve">Estimated Number of Units for </t>
    </r>
    <r>
      <rPr>
        <sz val="8"/>
        <color indexed="10"/>
        <rFont val="Arial"/>
        <family val="2"/>
      </rPr>
      <t>External Sales</t>
    </r>
  </si>
  <si>
    <t>name 1/role</t>
  </si>
  <si>
    <t>name 2/role</t>
  </si>
  <si>
    <t>name 3/role</t>
  </si>
  <si>
    <t>Research</t>
  </si>
  <si>
    <t>Clinical</t>
  </si>
  <si>
    <t>Training</t>
  </si>
  <si>
    <t>Yes</t>
  </si>
  <si>
    <t>No</t>
  </si>
  <si>
    <t>Educational</t>
  </si>
  <si>
    <t>Is human subject involved?</t>
  </si>
  <si>
    <t>Analysis</t>
  </si>
  <si>
    <t>Consulting</t>
  </si>
  <si>
    <t>Public Service</t>
  </si>
  <si>
    <t>Do you provide service to external customer?</t>
  </si>
  <si>
    <t>Description:</t>
  </si>
  <si>
    <t>Full Name:</t>
  </si>
  <si>
    <t>Instructions:</t>
  </si>
  <si>
    <t xml:space="preserve">What is the nature of the service? </t>
  </si>
  <si>
    <t>Please enter the full name of each service followed by a short description</t>
  </si>
  <si>
    <t>Service 4</t>
  </si>
  <si>
    <t xml:space="preserve">Service </t>
  </si>
  <si>
    <t>service 4</t>
  </si>
  <si>
    <t>Testing</t>
  </si>
  <si>
    <t>FY13</t>
  </si>
  <si>
    <t>External users (2)</t>
  </si>
  <si>
    <t>Click on the green shaded cells to see the available options.  You may enter your own data if it's not listed.</t>
  </si>
  <si>
    <t>If answer is yes in column "D", list full names of your external customers</t>
  </si>
  <si>
    <t>g=e*1.0%</t>
  </si>
  <si>
    <t xml:space="preserve">CUNY First Account: </t>
  </si>
  <si>
    <t>CUNY College</t>
  </si>
  <si>
    <t>(name of service or recharge center)</t>
  </si>
  <si>
    <t xml:space="preserve">Equipment under $5,000 </t>
  </si>
  <si>
    <t xml:space="preserve">Supplies </t>
  </si>
  <si>
    <t>Cost listed on this worksheet should be charged to your 9th ledger RF account</t>
  </si>
  <si>
    <r>
      <t xml:space="preserve">(2) </t>
    </r>
    <r>
      <rPr>
        <b/>
        <sz val="8"/>
        <rFont val="Arial"/>
        <family val="2"/>
      </rPr>
      <t>External users:</t>
    </r>
    <r>
      <rPr>
        <sz val="8"/>
        <rFont val="Arial"/>
        <family val="2"/>
      </rPr>
      <t xml:space="preserve"> the usage should be incidental (occasional). If you have significant sales from external users, contact your Business Mgr for tax consideration. The established rate should be based on market competitive pricing if there are commercial suppliers providing similar goods or services.  The external rate should be greater than the calculated rate,  includes the F&amp;A costs, and may include a reasonable additional fee in excess of the cost of the service.  Reference from NIH: NOT-OD-10-138. </t>
    </r>
  </si>
  <si>
    <t>9th Ledger Account:</t>
  </si>
  <si>
    <t>CUNY users</t>
  </si>
  <si>
    <t>RF PRSY:</t>
  </si>
  <si>
    <t>Calculation of FY 2015 Service Center Rates - Effort_Billable Hours</t>
  </si>
  <si>
    <t>modify, if necessary</t>
  </si>
  <si>
    <t>FY15</t>
  </si>
  <si>
    <t>Calculation of FY 2015 Service Center Rates - Salary &amp; Fringe Exp</t>
  </si>
  <si>
    <t>input FY15 salaries here; column (a) should include amounts directly funded by sponsored accounts and salary supported by other University entities (e.g., Vice President for Research)</t>
  </si>
  <si>
    <t>Total FY14 Depreciation Expense</t>
  </si>
  <si>
    <t>Calculation of FY 2015 Service Center Rates - Equipment Depreciation &amp; Maintenance Contract Expense</t>
  </si>
  <si>
    <t>CALCULATION OF FY15 EQUIPMENT DEPRECATION EXPENSE</t>
  </si>
  <si>
    <t>FY15 EQUIPMENT SERVICE CONTRACTS</t>
  </si>
  <si>
    <t>Calculation of FY 2015 Service Center Rates - Non-Labor Expense by Service</t>
  </si>
  <si>
    <t>Calculation of FY 2015 Service Ctr Rates - Summary of Expense Allocations &amp; Rates</t>
  </si>
  <si>
    <t>Total FY15 Expenses</t>
  </si>
  <si>
    <t>Calculated Billing Rate for FY15</t>
  </si>
  <si>
    <r>
      <t xml:space="preserve">(1) </t>
    </r>
    <r>
      <rPr>
        <b/>
        <sz val="8"/>
        <rFont val="Arial"/>
        <family val="2"/>
      </rPr>
      <t xml:space="preserve"> CUNY users: </t>
    </r>
    <r>
      <rPr>
        <sz val="8"/>
        <rFont val="Arial"/>
        <family val="2"/>
      </rPr>
      <t>the established rate must not be greater than the calculated rate.   </t>
    </r>
  </si>
  <si>
    <t xml:space="preserve">Established Billing Rate for FY15 </t>
  </si>
  <si>
    <t>CUNY users (1)</t>
  </si>
  <si>
    <t xml:space="preserve">Reconciliation to FY15 Budgets </t>
  </si>
  <si>
    <t>Total FY15 Expenses + Expenses not included in rates</t>
  </si>
  <si>
    <t>Total FY15 Expense Budget on 9th Ledger account:</t>
  </si>
  <si>
    <t>enter a) estimated # of uses (service units) in FY15; and b) estimated average hours required per project; if no personnel effort involved, then indicate 0 hours</t>
  </si>
  <si>
    <t>f=e*40.6%</t>
  </si>
  <si>
    <t>Travel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</si>
</sst>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0.0%"/>
    <numFmt numFmtId="165" formatCode="0_);[Red]\(0\)"/>
    <numFmt numFmtId="166" formatCode="_(* #,##0_);_(* \(#,##0\);_(* &quot;-&quot;??_);_(@_)"/>
    <numFmt numFmtId="170" formatCode="_(&quot;$&quot;* #,##0_);_(&quot;$&quot;* \(#,##0\);_(&quot;$&quot;* &quot;-&quot;??_);_(@_)"/>
  </numFmts>
  <fonts count="23" x14ac:knownFonts="1">
    <font>
      <sz val="10"/>
      <name val="Arial"/>
    </font>
    <font>
      <sz val="10"/>
      <name val="Arial"/>
      <family val="2"/>
    </font>
    <font>
      <sz val="8"/>
      <name val="Arial"/>
      <family val="2"/>
    </font>
    <font>
      <b/>
      <sz val="8"/>
      <name val="Arial"/>
      <family val="2"/>
    </font>
    <font>
      <i/>
      <sz val="8"/>
      <name val="Arial"/>
      <family val="2"/>
    </font>
    <font>
      <i/>
      <sz val="8"/>
      <color indexed="10"/>
      <name val="Arial"/>
      <family val="2"/>
    </font>
    <font>
      <b/>
      <u/>
      <sz val="8"/>
      <name val="Arial"/>
      <family val="2"/>
    </font>
    <font>
      <sz val="8"/>
      <color indexed="12"/>
      <name val="Arial"/>
      <family val="2"/>
    </font>
    <font>
      <u/>
      <sz val="8"/>
      <name val="Arial"/>
      <family val="2"/>
    </font>
    <font>
      <b/>
      <i/>
      <sz val="8"/>
      <name val="Arial"/>
      <family val="2"/>
    </font>
    <font>
      <sz val="8"/>
      <color indexed="10"/>
      <name val="Arial"/>
      <family val="2"/>
    </font>
    <font>
      <sz val="10"/>
      <name val="Arial"/>
      <family val="2"/>
    </font>
    <font>
      <sz val="10"/>
      <name val="Arial"/>
      <family val="2"/>
    </font>
    <font>
      <u/>
      <sz val="10"/>
      <name val="Arial"/>
      <family val="2"/>
    </font>
    <font>
      <sz val="8"/>
      <color indexed="81"/>
      <name val="Tahoma"/>
      <family val="2"/>
    </font>
    <font>
      <b/>
      <sz val="8"/>
      <color indexed="81"/>
      <name val="Tahoma"/>
      <family val="2"/>
    </font>
    <font>
      <sz val="10"/>
      <name val="Arial"/>
      <family val="2"/>
    </font>
    <font>
      <b/>
      <sz val="10"/>
      <name val="Arial"/>
      <family val="2"/>
    </font>
    <font>
      <sz val="10"/>
      <name val="Arial"/>
      <family val="2"/>
    </font>
    <font>
      <sz val="8"/>
      <color rgb="FFFF0000"/>
      <name val="Arial"/>
      <family val="2"/>
    </font>
    <font>
      <b/>
      <sz val="8"/>
      <color rgb="FFFF0000"/>
      <name val="Arial"/>
      <family val="2"/>
    </font>
    <font>
      <u/>
      <sz val="10"/>
      <color rgb="FFC1A7C0"/>
      <name val="Arial"/>
      <family val="2"/>
    </font>
    <font>
      <sz val="8"/>
      <color rgb="FFC1A7C0"/>
      <name val="Arial"/>
      <family val="2"/>
    </font>
  </fonts>
  <fills count="17">
    <fill>
      <patternFill patternType="none"/>
    </fill>
    <fill>
      <patternFill patternType="gray125"/>
    </fill>
    <fill>
      <patternFill patternType="solid">
        <fgColor indexed="35"/>
        <bgColor indexed="64"/>
      </patternFill>
    </fill>
    <fill>
      <patternFill patternType="solid">
        <fgColor indexed="26"/>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gray0625"/>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gray0625">
        <bgColor indexed="9"/>
      </patternFill>
    </fill>
    <fill>
      <patternFill patternType="solid">
        <fgColor rgb="FFC1A7C0"/>
        <bgColor indexed="64"/>
      </patternFill>
    </fill>
    <fill>
      <patternFill patternType="solid">
        <fgColor rgb="FFCCFFCC"/>
        <bgColor indexed="64"/>
      </patternFill>
    </fill>
    <fill>
      <patternFill patternType="solid">
        <fgColor theme="0"/>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dashDot">
        <color indexed="64"/>
      </top>
      <bottom/>
      <diagonal/>
    </border>
    <border>
      <left/>
      <right/>
      <top/>
      <bottom style="thin">
        <color indexed="22"/>
      </bottom>
      <diagonal/>
    </border>
    <border>
      <left/>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double">
        <color indexed="64"/>
      </bottom>
      <diagonal/>
    </border>
    <border>
      <left style="thin">
        <color indexed="22"/>
      </left>
      <right style="thin">
        <color indexed="22"/>
      </right>
      <top style="thin">
        <color indexed="64"/>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22"/>
      </top>
      <bottom style="thin">
        <color indexed="22"/>
      </bottom>
      <diagonal/>
    </border>
    <border>
      <left style="thin">
        <color indexed="22"/>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22"/>
      </left>
      <right style="thin">
        <color indexed="22"/>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top/>
      <bottom style="thin">
        <color indexed="22"/>
      </bottom>
      <diagonal/>
    </border>
    <border>
      <left/>
      <right style="thin">
        <color indexed="64"/>
      </right>
      <top style="thin">
        <color indexed="64"/>
      </top>
      <bottom style="thin">
        <color indexed="64"/>
      </bottom>
      <diagonal/>
    </border>
    <border>
      <left/>
      <right/>
      <top style="thin">
        <color indexed="22"/>
      </top>
      <bottom/>
      <diagonal/>
    </border>
    <border>
      <left/>
      <right/>
      <top style="medium">
        <color indexed="64"/>
      </top>
      <bottom style="thin">
        <color indexed="64"/>
      </bottom>
      <diagonal/>
    </border>
  </borders>
  <cellStyleXfs count="62">
    <xf numFmtId="0" fontId="0" fillId="0" borderId="0"/>
    <xf numFmtId="43" fontId="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8" fillId="0" borderId="0" applyFont="0" applyFill="0" applyBorder="0" applyAlignment="0" applyProtection="0"/>
    <xf numFmtId="0" fontId="12" fillId="0" borderId="0"/>
    <xf numFmtId="0" fontId="12"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cellStyleXfs>
  <cellXfs count="287">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xf>
    <xf numFmtId="0" fontId="2" fillId="0" borderId="1" xfId="0" applyFont="1" applyBorder="1"/>
    <xf numFmtId="0" fontId="4" fillId="0" borderId="1" xfId="0" applyFont="1" applyBorder="1"/>
    <xf numFmtId="0" fontId="3" fillId="0" borderId="2" xfId="0" applyFont="1" applyBorder="1" applyAlignment="1">
      <alignment horizontal="center"/>
    </xf>
    <xf numFmtId="0" fontId="4" fillId="0" borderId="0" xfId="0" applyFont="1"/>
    <xf numFmtId="0" fontId="2" fillId="0" borderId="3" xfId="0" applyFont="1" applyBorder="1" applyAlignment="1">
      <alignment horizontal="center"/>
    </xf>
    <xf numFmtId="0" fontId="2" fillId="0" borderId="4" xfId="0" applyFont="1" applyBorder="1"/>
    <xf numFmtId="0" fontId="3" fillId="0" borderId="0" xfId="0" applyFont="1" applyFill="1" applyBorder="1" applyAlignment="1">
      <alignment horizontal="center"/>
    </xf>
    <xf numFmtId="0" fontId="2" fillId="2" borderId="1" xfId="0" applyFont="1" applyFill="1" applyBorder="1"/>
    <xf numFmtId="0" fontId="3" fillId="3" borderId="0" xfId="0" applyFont="1" applyFill="1" applyAlignment="1">
      <alignment horizontal="center"/>
    </xf>
    <xf numFmtId="0" fontId="3" fillId="4" borderId="0" xfId="0" applyFont="1" applyFill="1" applyAlignment="1">
      <alignment horizontal="center"/>
    </xf>
    <xf numFmtId="0" fontId="3" fillId="5" borderId="0" xfId="0" applyFont="1" applyFill="1" applyAlignment="1">
      <alignment horizontal="center"/>
    </xf>
    <xf numFmtId="0" fontId="3" fillId="6" borderId="0" xfId="0" applyFont="1" applyFill="1" applyAlignment="1">
      <alignment horizontal="center"/>
    </xf>
    <xf numFmtId="0" fontId="3" fillId="7" borderId="0" xfId="0" applyFont="1" applyFill="1" applyAlignment="1">
      <alignment horizontal="center"/>
    </xf>
    <xf numFmtId="0" fontId="4" fillId="0" borderId="1" xfId="0" applyFont="1" applyBorder="1" applyAlignment="1">
      <alignment horizontal="center"/>
    </xf>
    <xf numFmtId="40" fontId="2" fillId="0" borderId="0" xfId="0" applyNumberFormat="1" applyFont="1"/>
    <xf numFmtId="40" fontId="2" fillId="0" borderId="5" xfId="0" applyNumberFormat="1" applyFont="1" applyBorder="1"/>
    <xf numFmtId="0" fontId="2" fillId="0" borderId="0" xfId="0" applyFont="1" applyFill="1" applyBorder="1"/>
    <xf numFmtId="0" fontId="5" fillId="0" borderId="0" xfId="0" applyFont="1" applyBorder="1"/>
    <xf numFmtId="0" fontId="5" fillId="0" borderId="0" xfId="0" applyFont="1"/>
    <xf numFmtId="0" fontId="2" fillId="0" borderId="0" xfId="0" applyFont="1" applyAlignment="1">
      <alignment horizontal="left"/>
    </xf>
    <xf numFmtId="0" fontId="3" fillId="0" borderId="0" xfId="0" applyFont="1"/>
    <xf numFmtId="0" fontId="2" fillId="0" borderId="0" xfId="0" applyFont="1" applyBorder="1"/>
    <xf numFmtId="44" fontId="2" fillId="0" borderId="0" xfId="0" applyNumberFormat="1" applyFont="1"/>
    <xf numFmtId="0" fontId="6" fillId="0" borderId="0" xfId="0" applyFont="1"/>
    <xf numFmtId="44" fontId="2" fillId="0" borderId="0" xfId="0" applyNumberFormat="1" applyFont="1" applyBorder="1"/>
    <xf numFmtId="164" fontId="2" fillId="0" borderId="0" xfId="0" applyNumberFormat="1" applyFont="1"/>
    <xf numFmtId="43" fontId="2" fillId="0" borderId="0" xfId="1" applyFont="1"/>
    <xf numFmtId="0" fontId="8" fillId="0" borderId="0" xfId="0" applyFont="1"/>
    <xf numFmtId="44" fontId="2" fillId="0" borderId="0" xfId="0" applyNumberFormat="1" applyFont="1" applyFill="1" applyBorder="1"/>
    <xf numFmtId="0" fontId="2" fillId="0" borderId="0" xfId="0" applyNumberFormat="1" applyFont="1" applyBorder="1"/>
    <xf numFmtId="43" fontId="2" fillId="0" borderId="0" xfId="1" applyFont="1" applyBorder="1"/>
    <xf numFmtId="0" fontId="2" fillId="8" borderId="0" xfId="0" applyFont="1" applyFill="1"/>
    <xf numFmtId="0" fontId="3" fillId="8" borderId="0" xfId="0" applyFont="1" applyFill="1"/>
    <xf numFmtId="0" fontId="6" fillId="0" borderId="6" xfId="0" applyFont="1" applyBorder="1"/>
    <xf numFmtId="0" fontId="2" fillId="0" borderId="6" xfId="0" applyFont="1" applyBorder="1"/>
    <xf numFmtId="0" fontId="2" fillId="0" borderId="7" xfId="0" applyFont="1" applyBorder="1"/>
    <xf numFmtId="0" fontId="6" fillId="0" borderId="1" xfId="0" applyFont="1" applyBorder="1"/>
    <xf numFmtId="0" fontId="2" fillId="0" borderId="8" xfId="0" applyFont="1" applyBorder="1"/>
    <xf numFmtId="0" fontId="3" fillId="0" borderId="1" xfId="0" applyFont="1" applyBorder="1"/>
    <xf numFmtId="42" fontId="2" fillId="0" borderId="1" xfId="0" applyNumberFormat="1" applyFont="1" applyBorder="1"/>
    <xf numFmtId="42" fontId="2" fillId="0" borderId="9" xfId="0" applyNumberFormat="1" applyFont="1" applyBorder="1"/>
    <xf numFmtId="0" fontId="2" fillId="0" borderId="10" xfId="0" applyFont="1" applyBorder="1"/>
    <xf numFmtId="0" fontId="9" fillId="0" borderId="1" xfId="0" applyFont="1" applyBorder="1"/>
    <xf numFmtId="42" fontId="2" fillId="0" borderId="11" xfId="0" applyNumberFormat="1" applyFont="1" applyBorder="1"/>
    <xf numFmtId="42" fontId="2" fillId="0" borderId="12" xfId="0" applyNumberFormat="1" applyFont="1" applyBorder="1"/>
    <xf numFmtId="42" fontId="2" fillId="0" borderId="13" xfId="0" applyNumberFormat="1" applyFont="1" applyBorder="1"/>
    <xf numFmtId="40" fontId="2" fillId="0" borderId="1" xfId="0" applyNumberFormat="1" applyFont="1" applyBorder="1"/>
    <xf numFmtId="0" fontId="2" fillId="0" borderId="1" xfId="0" applyFont="1" applyFill="1" applyBorder="1"/>
    <xf numFmtId="44" fontId="2" fillId="0" borderId="8" xfId="0" applyNumberFormat="1" applyFont="1" applyBorder="1"/>
    <xf numFmtId="40" fontId="2" fillId="0" borderId="14" xfId="0" applyNumberFormat="1" applyFont="1" applyBorder="1"/>
    <xf numFmtId="40" fontId="2" fillId="0" borderId="8" xfId="0" applyNumberFormat="1" applyFont="1" applyBorder="1"/>
    <xf numFmtId="0" fontId="2" fillId="0" borderId="15" xfId="0" applyFont="1" applyBorder="1"/>
    <xf numFmtId="0" fontId="2" fillId="0" borderId="16" xfId="0" applyFont="1" applyBorder="1"/>
    <xf numFmtId="0" fontId="3" fillId="0" borderId="5" xfId="0" applyFont="1" applyBorder="1"/>
    <xf numFmtId="0" fontId="2" fillId="0" borderId="5" xfId="0" applyFont="1" applyBorder="1"/>
    <xf numFmtId="42" fontId="2" fillId="0" borderId="0" xfId="0" applyNumberFormat="1" applyFont="1"/>
    <xf numFmtId="42" fontId="2" fillId="0" borderId="17" xfId="0" applyNumberFormat="1" applyFont="1" applyBorder="1"/>
    <xf numFmtId="42" fontId="2" fillId="0" borderId="4" xfId="0" applyNumberFormat="1" applyFont="1" applyBorder="1"/>
    <xf numFmtId="42" fontId="2" fillId="0" borderId="0" xfId="0" applyNumberFormat="1" applyFont="1" applyBorder="1"/>
    <xf numFmtId="42" fontId="2" fillId="0" borderId="0" xfId="0" applyNumberFormat="1" applyFont="1" applyFill="1" applyBorder="1"/>
    <xf numFmtId="42" fontId="2" fillId="0" borderId="18" xfId="0" applyNumberFormat="1" applyFont="1" applyBorder="1"/>
    <xf numFmtId="42" fontId="2" fillId="0" borderId="17" xfId="0" applyNumberFormat="1" applyFont="1" applyFill="1" applyBorder="1"/>
    <xf numFmtId="42" fontId="2" fillId="0" borderId="18" xfId="0" applyNumberFormat="1" applyFont="1" applyFill="1" applyBorder="1"/>
    <xf numFmtId="40" fontId="2" fillId="0" borderId="4" xfId="0" applyNumberFormat="1" applyFont="1" applyBorder="1"/>
    <xf numFmtId="44" fontId="2" fillId="0" borderId="19" xfId="0" applyNumberFormat="1" applyFont="1" applyBorder="1"/>
    <xf numFmtId="0" fontId="2" fillId="0" borderId="12" xfId="0" applyFont="1" applyBorder="1"/>
    <xf numFmtId="0" fontId="7" fillId="0" borderId="1" xfId="0" applyFont="1" applyBorder="1"/>
    <xf numFmtId="40" fontId="7" fillId="8" borderId="8" xfId="0" applyNumberFormat="1" applyFont="1" applyFill="1" applyBorder="1"/>
    <xf numFmtId="44" fontId="2" fillId="8" borderId="20" xfId="0" applyNumberFormat="1" applyFont="1" applyFill="1" applyBorder="1"/>
    <xf numFmtId="42" fontId="2" fillId="8" borderId="0" xfId="0" applyNumberFormat="1" applyFont="1" applyFill="1"/>
    <xf numFmtId="42" fontId="2" fillId="8" borderId="18" xfId="0" applyNumberFormat="1" applyFont="1" applyFill="1" applyBorder="1"/>
    <xf numFmtId="0" fontId="2" fillId="8" borderId="1" xfId="0" applyFont="1" applyFill="1" applyBorder="1"/>
    <xf numFmtId="38" fontId="2" fillId="0" borderId="0" xfId="0" applyNumberFormat="1" applyFont="1"/>
    <xf numFmtId="38" fontId="2" fillId="0" borderId="0" xfId="0" applyNumberFormat="1" applyFont="1" applyBorder="1"/>
    <xf numFmtId="38" fontId="2" fillId="0" borderId="18" xfId="0" applyNumberFormat="1" applyFont="1" applyBorder="1"/>
    <xf numFmtId="38" fontId="2" fillId="0" borderId="0" xfId="0" applyNumberFormat="1" applyFont="1" applyFill="1" applyBorder="1"/>
    <xf numFmtId="38" fontId="2" fillId="0" borderId="21" xfId="0" applyNumberFormat="1" applyFont="1" applyBorder="1"/>
    <xf numFmtId="38" fontId="2" fillId="0" borderId="1" xfId="0" applyNumberFormat="1" applyFont="1" applyBorder="1"/>
    <xf numFmtId="38" fontId="2" fillId="0" borderId="1" xfId="0" applyNumberFormat="1" applyFont="1" applyBorder="1" applyAlignment="1">
      <alignment horizontal="center"/>
    </xf>
    <xf numFmtId="164" fontId="2" fillId="0" borderId="0" xfId="0" applyNumberFormat="1" applyFont="1" applyBorder="1"/>
    <xf numFmtId="0" fontId="2" fillId="8" borderId="0" xfId="0" applyFont="1" applyFill="1" applyAlignment="1">
      <alignment horizontal="center"/>
    </xf>
    <xf numFmtId="38" fontId="2" fillId="8" borderId="1" xfId="0" applyNumberFormat="1" applyFont="1" applyFill="1" applyBorder="1"/>
    <xf numFmtId="43" fontId="2" fillId="0" borderId="1" xfId="1" applyFont="1" applyBorder="1"/>
    <xf numFmtId="43" fontId="2" fillId="0" borderId="18" xfId="1" applyFont="1" applyBorder="1"/>
    <xf numFmtId="0" fontId="2" fillId="9" borderId="0" xfId="0" applyFont="1" applyFill="1" applyBorder="1"/>
    <xf numFmtId="0" fontId="2" fillId="9" borderId="0" xfId="0" applyFont="1" applyFill="1"/>
    <xf numFmtId="166" fontId="2" fillId="0" borderId="0" xfId="1" applyNumberFormat="1" applyFont="1"/>
    <xf numFmtId="166" fontId="2" fillId="0" borderId="4" xfId="1" applyNumberFormat="1" applyFont="1" applyBorder="1"/>
    <xf numFmtId="166" fontId="2" fillId="0" borderId="0" xfId="1" applyNumberFormat="1" applyFont="1" applyBorder="1"/>
    <xf numFmtId="166" fontId="2" fillId="0" borderId="18" xfId="1" applyNumberFormat="1" applyFont="1" applyBorder="1"/>
    <xf numFmtId="166" fontId="2" fillId="0" borderId="0" xfId="1" applyNumberFormat="1" applyFont="1" applyFill="1" applyBorder="1"/>
    <xf numFmtId="166" fontId="2" fillId="8" borderId="0" xfId="1" applyNumberFormat="1" applyFont="1" applyFill="1"/>
    <xf numFmtId="0" fontId="2" fillId="0" borderId="9" xfId="0" applyFont="1" applyBorder="1"/>
    <xf numFmtId="0" fontId="4" fillId="0" borderId="0" xfId="0" applyFont="1" applyBorder="1"/>
    <xf numFmtId="44" fontId="2" fillId="0" borderId="1" xfId="0" applyNumberFormat="1" applyFont="1" applyFill="1" applyBorder="1"/>
    <xf numFmtId="44" fontId="2" fillId="0" borderId="1" xfId="0" applyNumberFormat="1" applyFont="1" applyBorder="1"/>
    <xf numFmtId="164" fontId="2" fillId="0" borderId="1" xfId="0" applyNumberFormat="1" applyFont="1" applyBorder="1"/>
    <xf numFmtId="44" fontId="2" fillId="0" borderId="9" xfId="0" applyNumberFormat="1" applyFont="1" applyBorder="1"/>
    <xf numFmtId="164" fontId="2" fillId="0" borderId="12" xfId="0" applyNumberFormat="1" applyFont="1" applyBorder="1"/>
    <xf numFmtId="0" fontId="3" fillId="0" borderId="8" xfId="0" applyFont="1" applyBorder="1"/>
    <xf numFmtId="44" fontId="2" fillId="0" borderId="11" xfId="0" applyNumberFormat="1" applyFont="1" applyBorder="1"/>
    <xf numFmtId="164" fontId="2" fillId="0" borderId="8" xfId="0" applyNumberFormat="1" applyFont="1" applyBorder="1"/>
    <xf numFmtId="44" fontId="2" fillId="8" borderId="1" xfId="0" applyNumberFormat="1" applyFont="1" applyFill="1" applyBorder="1"/>
    <xf numFmtId="0" fontId="7" fillId="0" borderId="1" xfId="0" applyFont="1" applyFill="1" applyBorder="1"/>
    <xf numFmtId="0" fontId="2" fillId="8" borderId="0" xfId="0" applyFont="1" applyFill="1" applyBorder="1"/>
    <xf numFmtId="9" fontId="2" fillId="8" borderId="1" xfId="29" applyFont="1" applyFill="1" applyBorder="1"/>
    <xf numFmtId="0" fontId="3" fillId="0" borderId="22" xfId="0" applyFont="1" applyBorder="1" applyAlignment="1">
      <alignment horizontal="center"/>
    </xf>
    <xf numFmtId="0" fontId="2" fillId="0" borderId="23" xfId="0" applyFont="1" applyBorder="1"/>
    <xf numFmtId="43" fontId="2" fillId="8" borderId="1" xfId="1" applyFont="1" applyFill="1" applyBorder="1"/>
    <xf numFmtId="9" fontId="2" fillId="2" borderId="1" xfId="0" applyNumberFormat="1" applyFont="1" applyFill="1" applyBorder="1"/>
    <xf numFmtId="42" fontId="2" fillId="0" borderId="1" xfId="0" applyNumberFormat="1" applyFont="1" applyFill="1" applyBorder="1"/>
    <xf numFmtId="42" fontId="2" fillId="0" borderId="15" xfId="0" applyNumberFormat="1" applyFont="1" applyBorder="1"/>
    <xf numFmtId="42" fontId="2" fillId="0" borderId="24" xfId="0" applyNumberFormat="1" applyFont="1" applyBorder="1"/>
    <xf numFmtId="164" fontId="2" fillId="9" borderId="1" xfId="0" applyNumberFormat="1" applyFont="1" applyFill="1" applyBorder="1"/>
    <xf numFmtId="164" fontId="2" fillId="2" borderId="1" xfId="0" applyNumberFormat="1" applyFont="1" applyFill="1" applyBorder="1"/>
    <xf numFmtId="38" fontId="2" fillId="0" borderId="8" xfId="0" applyNumberFormat="1" applyFont="1" applyBorder="1"/>
    <xf numFmtId="42" fontId="2" fillId="0" borderId="8" xfId="0" applyNumberFormat="1" applyFont="1" applyBorder="1"/>
    <xf numFmtId="38" fontId="2" fillId="0" borderId="15" xfId="0" applyNumberFormat="1" applyFont="1" applyBorder="1"/>
    <xf numFmtId="38" fontId="2" fillId="0" borderId="24" xfId="0" applyNumberFormat="1" applyFont="1" applyBorder="1"/>
    <xf numFmtId="42" fontId="2" fillId="0" borderId="25" xfId="0" applyNumberFormat="1" applyFont="1" applyBorder="1"/>
    <xf numFmtId="42" fontId="2" fillId="0" borderId="26" xfId="0" applyNumberFormat="1" applyFont="1" applyBorder="1"/>
    <xf numFmtId="42" fontId="2" fillId="0" borderId="27" xfId="0" applyNumberFormat="1" applyFont="1" applyBorder="1"/>
    <xf numFmtId="42" fontId="2" fillId="0" borderId="28" xfId="0" applyNumberFormat="1" applyFont="1" applyBorder="1"/>
    <xf numFmtId="0" fontId="2" fillId="0" borderId="29" xfId="0" applyFont="1" applyBorder="1"/>
    <xf numFmtId="0" fontId="2" fillId="0" borderId="30" xfId="0" applyFont="1" applyBorder="1"/>
    <xf numFmtId="0" fontId="8" fillId="0" borderId="0" xfId="0" applyFont="1" applyAlignment="1">
      <alignment horizontal="center"/>
    </xf>
    <xf numFmtId="0" fontId="8" fillId="0" borderId="31" xfId="0" applyFont="1" applyBorder="1"/>
    <xf numFmtId="0" fontId="2" fillId="0" borderId="32" xfId="0" applyFont="1" applyBorder="1"/>
    <xf numFmtId="42" fontId="2" fillId="0" borderId="31" xfId="0" applyNumberFormat="1" applyFont="1" applyBorder="1"/>
    <xf numFmtId="42" fontId="2" fillId="0" borderId="29" xfId="0" applyNumberFormat="1" applyFont="1" applyBorder="1"/>
    <xf numFmtId="0" fontId="2" fillId="0" borderId="33" xfId="0" applyFont="1" applyBorder="1"/>
    <xf numFmtId="0" fontId="2" fillId="0" borderId="17" xfId="0" applyFont="1" applyBorder="1"/>
    <xf numFmtId="0" fontId="2" fillId="0" borderId="34" xfId="0" applyFont="1" applyBorder="1"/>
    <xf numFmtId="42" fontId="2" fillId="8" borderId="1" xfId="0" applyNumberFormat="1" applyFont="1" applyFill="1" applyBorder="1"/>
    <xf numFmtId="164" fontId="2" fillId="0" borderId="1" xfId="0" applyNumberFormat="1" applyFont="1" applyFill="1" applyBorder="1"/>
    <xf numFmtId="42" fontId="2" fillId="0" borderId="9" xfId="0" applyNumberFormat="1" applyFont="1" applyFill="1" applyBorder="1"/>
    <xf numFmtId="4" fontId="3" fillId="0" borderId="2" xfId="0" applyNumberFormat="1" applyFont="1" applyBorder="1" applyAlignment="1">
      <alignment horizontal="center"/>
    </xf>
    <xf numFmtId="49" fontId="2" fillId="0" borderId="1" xfId="0" applyNumberFormat="1" applyFont="1" applyFill="1" applyBorder="1" applyAlignment="1">
      <alignment horizontal="center"/>
    </xf>
    <xf numFmtId="49" fontId="2" fillId="0" borderId="1" xfId="0" applyNumberFormat="1" applyFont="1" applyBorder="1"/>
    <xf numFmtId="14" fontId="2" fillId="0" borderId="1" xfId="0" applyNumberFormat="1" applyFont="1" applyBorder="1" applyAlignment="1">
      <alignment horizontal="center"/>
    </xf>
    <xf numFmtId="49" fontId="2" fillId="0" borderId="1" xfId="0" applyNumberFormat="1" applyFont="1" applyBorder="1" applyAlignment="1">
      <alignment horizontal="center"/>
    </xf>
    <xf numFmtId="1" fontId="2" fillId="0" borderId="1" xfId="0" applyNumberFormat="1" applyFont="1" applyBorder="1" applyAlignment="1">
      <alignment horizontal="center"/>
    </xf>
    <xf numFmtId="49" fontId="6" fillId="0" borderId="0" xfId="0" applyNumberFormat="1" applyFont="1" applyFill="1" applyBorder="1" applyAlignment="1">
      <alignment horizontal="left"/>
    </xf>
    <xf numFmtId="0" fontId="3" fillId="0" borderId="2" xfId="0" applyFont="1" applyFill="1" applyBorder="1" applyAlignment="1">
      <alignment horizontal="center"/>
    </xf>
    <xf numFmtId="42" fontId="2" fillId="9" borderId="1" xfId="0" applyNumberFormat="1" applyFont="1" applyFill="1" applyBorder="1"/>
    <xf numFmtId="44" fontId="2" fillId="0" borderId="12" xfId="0" applyNumberFormat="1" applyFont="1" applyBorder="1"/>
    <xf numFmtId="42" fontId="2" fillId="0" borderId="19" xfId="0" applyNumberFormat="1" applyFont="1" applyBorder="1"/>
    <xf numFmtId="165" fontId="2" fillId="0" borderId="15" xfId="0" applyNumberFormat="1" applyFont="1" applyBorder="1"/>
    <xf numFmtId="49" fontId="2" fillId="8" borderId="1" xfId="0" applyNumberFormat="1" applyFont="1" applyFill="1" applyBorder="1" applyAlignment="1">
      <alignment horizontal="center"/>
    </xf>
    <xf numFmtId="49" fontId="2" fillId="8" borderId="1" xfId="0" applyNumberFormat="1" applyFont="1" applyFill="1" applyBorder="1"/>
    <xf numFmtId="14" fontId="2" fillId="8" borderId="1" xfId="0" applyNumberFormat="1" applyFont="1" applyFill="1" applyBorder="1" applyAlignment="1">
      <alignment horizontal="center"/>
    </xf>
    <xf numFmtId="40" fontId="2" fillId="8" borderId="1" xfId="0" applyNumberFormat="1" applyFont="1" applyFill="1" applyBorder="1"/>
    <xf numFmtId="1" fontId="2" fillId="8" borderId="1" xfId="0" applyNumberFormat="1" applyFont="1" applyFill="1" applyBorder="1" applyAlignment="1">
      <alignment horizontal="center"/>
    </xf>
    <xf numFmtId="43" fontId="2" fillId="0" borderId="20" xfId="1" applyFont="1" applyBorder="1"/>
    <xf numFmtId="44" fontId="2" fillId="9" borderId="1" xfId="8" applyFont="1" applyFill="1" applyBorder="1"/>
    <xf numFmtId="40" fontId="2" fillId="0" borderId="0" xfId="0" applyNumberFormat="1" applyFont="1" applyBorder="1"/>
    <xf numFmtId="9" fontId="2" fillId="8" borderId="0" xfId="29" applyFont="1" applyFill="1" applyBorder="1"/>
    <xf numFmtId="0" fontId="3" fillId="4" borderId="30" xfId="0" applyFont="1" applyFill="1" applyBorder="1" applyAlignment="1">
      <alignment horizontal="center"/>
    </xf>
    <xf numFmtId="0" fontId="3" fillId="5" borderId="30" xfId="0" applyFont="1" applyFill="1" applyBorder="1" applyAlignment="1">
      <alignment horizontal="center"/>
    </xf>
    <xf numFmtId="0" fontId="3" fillId="6" borderId="30" xfId="0" applyFont="1" applyFill="1" applyBorder="1" applyAlignment="1">
      <alignment horizontal="center"/>
    </xf>
    <xf numFmtId="0" fontId="3" fillId="0" borderId="0" xfId="0" applyFont="1" applyFill="1"/>
    <xf numFmtId="0" fontId="2" fillId="0" borderId="0" xfId="0" applyFont="1" applyFill="1"/>
    <xf numFmtId="43" fontId="2" fillId="0" borderId="4" xfId="1" applyFont="1" applyBorder="1"/>
    <xf numFmtId="0" fontId="3" fillId="10" borderId="4" xfId="0" applyFont="1" applyFill="1" applyBorder="1" applyAlignment="1">
      <alignment horizontal="center"/>
    </xf>
    <xf numFmtId="0" fontId="3" fillId="10" borderId="30" xfId="0" applyFont="1" applyFill="1" applyBorder="1" applyAlignment="1">
      <alignment horizontal="center"/>
    </xf>
    <xf numFmtId="0" fontId="0" fillId="10" borderId="35" xfId="0" applyFill="1" applyBorder="1" applyAlignment="1">
      <alignment horizontal="center"/>
    </xf>
    <xf numFmtId="0" fontId="0" fillId="10" borderId="17" xfId="0" applyFill="1" applyBorder="1" applyAlignment="1">
      <alignment horizontal="center"/>
    </xf>
    <xf numFmtId="0" fontId="0" fillId="10" borderId="34" xfId="0" applyFill="1" applyBorder="1" applyAlignment="1">
      <alignment horizontal="center"/>
    </xf>
    <xf numFmtId="0" fontId="3" fillId="4" borderId="4" xfId="0" applyFont="1" applyFill="1" applyBorder="1" applyAlignment="1">
      <alignment horizontal="center"/>
    </xf>
    <xf numFmtId="0" fontId="0" fillId="4" borderId="35" xfId="0" applyFill="1" applyBorder="1" applyAlignment="1">
      <alignment horizontal="center"/>
    </xf>
    <xf numFmtId="0" fontId="0" fillId="4" borderId="17" xfId="0" applyFill="1" applyBorder="1" applyAlignment="1">
      <alignment horizontal="center"/>
    </xf>
    <xf numFmtId="0" fontId="0" fillId="4" borderId="34" xfId="0" applyFill="1" applyBorder="1" applyAlignment="1">
      <alignment horizontal="center"/>
    </xf>
    <xf numFmtId="0" fontId="3" fillId="5" borderId="4" xfId="0" applyFont="1" applyFill="1" applyBorder="1" applyAlignment="1">
      <alignment horizontal="center"/>
    </xf>
    <xf numFmtId="0" fontId="0" fillId="5" borderId="35" xfId="0" applyFill="1" applyBorder="1" applyAlignment="1">
      <alignment horizontal="center"/>
    </xf>
    <xf numFmtId="0" fontId="0" fillId="5" borderId="17" xfId="0" applyFill="1" applyBorder="1" applyAlignment="1">
      <alignment horizontal="center"/>
    </xf>
    <xf numFmtId="0" fontId="0" fillId="5" borderId="34" xfId="0" applyFill="1" applyBorder="1" applyAlignment="1">
      <alignment horizontal="center"/>
    </xf>
    <xf numFmtId="0" fontId="3" fillId="6" borderId="4" xfId="0" applyFont="1" applyFill="1" applyBorder="1" applyAlignment="1">
      <alignment horizontal="center"/>
    </xf>
    <xf numFmtId="0" fontId="0" fillId="6" borderId="35" xfId="0" applyFill="1" applyBorder="1" applyAlignment="1">
      <alignment horizontal="center"/>
    </xf>
    <xf numFmtId="0" fontId="0" fillId="6" borderId="17" xfId="0" applyFill="1" applyBorder="1" applyAlignment="1">
      <alignment horizontal="center"/>
    </xf>
    <xf numFmtId="0" fontId="0" fillId="6" borderId="34" xfId="0" applyFill="1" applyBorder="1" applyAlignment="1">
      <alignment horizontal="center"/>
    </xf>
    <xf numFmtId="40" fontId="4" fillId="8" borderId="14" xfId="0" applyNumberFormat="1" applyFont="1" applyFill="1" applyBorder="1" applyAlignment="1">
      <alignment horizontal="center"/>
    </xf>
    <xf numFmtId="0" fontId="10" fillId="0" borderId="0" xfId="0" applyFont="1"/>
    <xf numFmtId="40" fontId="2" fillId="0" borderId="12" xfId="0" applyNumberFormat="1" applyFont="1" applyFill="1" applyBorder="1"/>
    <xf numFmtId="0" fontId="2" fillId="11" borderId="0" xfId="0" applyFont="1" applyFill="1" applyAlignment="1">
      <alignment horizontal="center"/>
    </xf>
    <xf numFmtId="0" fontId="3" fillId="10" borderId="29" xfId="0" applyFont="1" applyFill="1" applyBorder="1" applyAlignment="1">
      <alignment horizontal="left"/>
    </xf>
    <xf numFmtId="0" fontId="3" fillId="4" borderId="29" xfId="0" applyFont="1" applyFill="1" applyBorder="1" applyAlignment="1">
      <alignment horizontal="left"/>
    </xf>
    <xf numFmtId="0" fontId="3" fillId="5" borderId="29" xfId="0" applyFont="1" applyFill="1" applyBorder="1" applyAlignment="1">
      <alignment horizontal="left"/>
    </xf>
    <xf numFmtId="0" fontId="0" fillId="0" borderId="0" xfId="0" applyFill="1" applyBorder="1" applyAlignment="1">
      <alignment wrapText="1"/>
    </xf>
    <xf numFmtId="9" fontId="4" fillId="0" borderId="9" xfId="29" applyFont="1" applyBorder="1"/>
    <xf numFmtId="9" fontId="4" fillId="0" borderId="1" xfId="29" applyFont="1" applyBorder="1"/>
    <xf numFmtId="1" fontId="2" fillId="0" borderId="12" xfId="0" applyNumberFormat="1" applyFont="1" applyBorder="1" applyAlignment="1">
      <alignment horizontal="center"/>
    </xf>
    <xf numFmtId="165" fontId="2" fillId="0" borderId="36" xfId="0" applyNumberFormat="1" applyFont="1" applyBorder="1"/>
    <xf numFmtId="165" fontId="2" fillId="8" borderId="1" xfId="0" applyNumberFormat="1" applyFont="1" applyFill="1" applyBorder="1"/>
    <xf numFmtId="1" fontId="2" fillId="8" borderId="12" xfId="0" applyNumberFormat="1" applyFont="1" applyFill="1" applyBorder="1" applyAlignment="1">
      <alignment horizontal="center"/>
    </xf>
    <xf numFmtId="43" fontId="2" fillId="0" borderId="12" xfId="1" applyFont="1" applyBorder="1"/>
    <xf numFmtId="165" fontId="2" fillId="8" borderId="12" xfId="0" applyNumberFormat="1" applyFont="1" applyFill="1" applyBorder="1"/>
    <xf numFmtId="40" fontId="7" fillId="8" borderId="9" xfId="0" applyNumberFormat="1" applyFont="1" applyFill="1" applyBorder="1"/>
    <xf numFmtId="0" fontId="3" fillId="0" borderId="1" xfId="0" applyFont="1" applyFill="1" applyBorder="1"/>
    <xf numFmtId="0" fontId="2" fillId="0" borderId="1" xfId="15" applyFont="1" applyBorder="1"/>
    <xf numFmtId="0" fontId="10" fillId="0" borderId="1" xfId="16" applyFont="1" applyBorder="1"/>
    <xf numFmtId="40" fontId="10" fillId="0" borderId="1" xfId="16" applyNumberFormat="1" applyFont="1" applyBorder="1"/>
    <xf numFmtId="0" fontId="13" fillId="14" borderId="0" xfId="0" applyFont="1" applyFill="1" applyBorder="1"/>
    <xf numFmtId="0" fontId="8" fillId="14" borderId="0" xfId="0" applyFont="1" applyFill="1" applyBorder="1"/>
    <xf numFmtId="0" fontId="8" fillId="0" borderId="0" xfId="0" applyFont="1" applyFill="1" applyBorder="1"/>
    <xf numFmtId="0" fontId="13" fillId="0" borderId="0" xfId="0" applyFont="1" applyFill="1" applyBorder="1"/>
    <xf numFmtId="0" fontId="19" fillId="0" borderId="1" xfId="0" applyFont="1" applyFill="1" applyBorder="1"/>
    <xf numFmtId="0" fontId="4" fillId="0" borderId="1" xfId="15" applyFont="1" applyFill="1" applyBorder="1"/>
    <xf numFmtId="40" fontId="4" fillId="0" borderId="1" xfId="15" applyNumberFormat="1" applyFont="1" applyFill="1" applyBorder="1"/>
    <xf numFmtId="0" fontId="20" fillId="0" borderId="1" xfId="0" applyFont="1" applyFill="1" applyBorder="1"/>
    <xf numFmtId="0" fontId="19" fillId="0" borderId="1" xfId="16" applyFont="1" applyBorder="1"/>
    <xf numFmtId="0" fontId="17" fillId="0" borderId="0" xfId="0" applyFont="1"/>
    <xf numFmtId="0" fontId="2" fillId="8" borderId="1" xfId="27" applyFont="1" applyFill="1" applyBorder="1"/>
    <xf numFmtId="0" fontId="3" fillId="10" borderId="3" xfId="0" applyFont="1" applyFill="1" applyBorder="1" applyAlignment="1">
      <alignment horizontal="left"/>
    </xf>
    <xf numFmtId="0" fontId="0" fillId="4" borderId="28" xfId="0" applyFill="1" applyBorder="1" applyAlignment="1">
      <alignment horizontal="left"/>
    </xf>
    <xf numFmtId="0" fontId="3" fillId="4" borderId="3" xfId="0" applyFont="1" applyFill="1" applyBorder="1" applyAlignment="1">
      <alignment horizontal="left"/>
    </xf>
    <xf numFmtId="0" fontId="3" fillId="5" borderId="3" xfId="0" applyFont="1" applyFill="1" applyBorder="1" applyAlignment="1">
      <alignment horizontal="left"/>
    </xf>
    <xf numFmtId="0" fontId="0" fillId="5" borderId="28" xfId="0" applyFill="1" applyBorder="1" applyAlignment="1">
      <alignment horizontal="left"/>
    </xf>
    <xf numFmtId="0" fontId="3" fillId="6" borderId="3" xfId="0" applyFont="1" applyFill="1" applyBorder="1" applyAlignment="1">
      <alignment horizontal="left"/>
    </xf>
    <xf numFmtId="0" fontId="17" fillId="0" borderId="0" xfId="0" applyFont="1" applyAlignment="1">
      <alignment horizontal="center" vertical="center" wrapText="1"/>
    </xf>
    <xf numFmtId="0" fontId="0" fillId="0" borderId="0" xfId="0" applyFill="1" applyBorder="1" applyAlignment="1">
      <alignment horizontal="left"/>
    </xf>
    <xf numFmtId="0" fontId="0" fillId="0" borderId="0" xfId="0" applyFill="1" applyAlignment="1">
      <alignment horizontal="left"/>
    </xf>
    <xf numFmtId="0" fontId="0" fillId="0" borderId="0" xfId="0" applyFill="1" applyBorder="1" applyAlignment="1">
      <alignment horizontal="center"/>
    </xf>
    <xf numFmtId="0" fontId="0" fillId="0" borderId="0" xfId="0" applyFill="1"/>
    <xf numFmtId="0" fontId="11" fillId="0" borderId="0" xfId="0" applyFont="1"/>
    <xf numFmtId="0" fontId="11" fillId="10" borderId="28" xfId="0" applyFont="1" applyFill="1" applyBorder="1" applyAlignment="1">
      <alignment horizontal="left"/>
    </xf>
    <xf numFmtId="0" fontId="0" fillId="6" borderId="28" xfId="0" applyFill="1" applyBorder="1" applyAlignment="1">
      <alignment horizontal="left"/>
    </xf>
    <xf numFmtId="0" fontId="3" fillId="15" borderId="0" xfId="0" applyFont="1" applyFill="1" applyBorder="1" applyAlignment="1">
      <alignment horizontal="left"/>
    </xf>
    <xf numFmtId="0" fontId="0" fillId="15" borderId="0" xfId="0" applyFill="1"/>
    <xf numFmtId="0" fontId="3" fillId="6" borderId="29" xfId="0" applyFont="1" applyFill="1" applyBorder="1" applyAlignment="1">
      <alignment horizontal="left"/>
    </xf>
    <xf numFmtId="0" fontId="17" fillId="0" borderId="0" xfId="17" applyFont="1"/>
    <xf numFmtId="44" fontId="2" fillId="16" borderId="0" xfId="8" applyNumberFormat="1" applyFont="1" applyFill="1" applyAlignment="1">
      <alignment horizontal="right"/>
    </xf>
    <xf numFmtId="44" fontId="2" fillId="16" borderId="0" xfId="0" applyNumberFormat="1" applyFont="1" applyFill="1" applyAlignment="1">
      <alignment horizontal="right"/>
    </xf>
    <xf numFmtId="0" fontId="2" fillId="0" borderId="0" xfId="0" applyFont="1"/>
    <xf numFmtId="42" fontId="2" fillId="0" borderId="0" xfId="0" applyNumberFormat="1" applyFont="1"/>
    <xf numFmtId="42" fontId="2" fillId="0" borderId="17" xfId="0" applyNumberFormat="1" applyFont="1" applyBorder="1"/>
    <xf numFmtId="0" fontId="2" fillId="16" borderId="0" xfId="0" applyFont="1" applyFill="1"/>
    <xf numFmtId="42" fontId="2" fillId="16" borderId="1" xfId="0" applyNumberFormat="1" applyFont="1" applyFill="1" applyBorder="1"/>
    <xf numFmtId="0" fontId="3" fillId="15" borderId="0" xfId="0" applyFont="1" applyFill="1"/>
    <xf numFmtId="0" fontId="2" fillId="15" borderId="0" xfId="0" applyFont="1" applyFill="1"/>
    <xf numFmtId="0" fontId="21" fillId="14" borderId="0" xfId="0" applyFont="1" applyFill="1" applyBorder="1"/>
    <xf numFmtId="0" fontId="22" fillId="0" borderId="0" xfId="0" applyFont="1"/>
    <xf numFmtId="0" fontId="21" fillId="0" borderId="0" xfId="0" applyFont="1" applyFill="1" applyBorder="1"/>
    <xf numFmtId="0" fontId="19" fillId="0" borderId="0" xfId="0" applyFont="1"/>
    <xf numFmtId="0" fontId="11" fillId="0" borderId="3" xfId="0" applyFont="1" applyBorder="1" applyAlignment="1">
      <alignment horizontal="left" vertical="top" wrapText="1"/>
    </xf>
    <xf numFmtId="0" fontId="0" fillId="0" borderId="22" xfId="0" applyBorder="1" applyAlignment="1">
      <alignment horizontal="left" vertical="top" wrapText="1"/>
    </xf>
    <xf numFmtId="0" fontId="0" fillId="0" borderId="28" xfId="0" applyBorder="1" applyAlignment="1">
      <alignment horizontal="left" vertical="top" wrapText="1"/>
    </xf>
    <xf numFmtId="0" fontId="3" fillId="13" borderId="33" xfId="0" applyFont="1" applyFill="1" applyBorder="1" applyAlignment="1">
      <alignment horizontal="center"/>
    </xf>
    <xf numFmtId="0" fontId="3" fillId="13" borderId="37" xfId="0" applyFont="1" applyFill="1" applyBorder="1" applyAlignment="1">
      <alignment horizontal="center"/>
    </xf>
    <xf numFmtId="0" fontId="3" fillId="0" borderId="33" xfId="0" applyFont="1" applyBorder="1" applyAlignment="1">
      <alignment horizontal="center"/>
    </xf>
    <xf numFmtId="0" fontId="3" fillId="0" borderId="37" xfId="0" applyFont="1" applyBorder="1" applyAlignment="1">
      <alignment horizontal="center"/>
    </xf>
    <xf numFmtId="0" fontId="3" fillId="12" borderId="0" xfId="0" applyFont="1" applyFill="1" applyAlignment="1">
      <alignment horizontal="center"/>
    </xf>
    <xf numFmtId="0" fontId="4" fillId="0" borderId="17" xfId="0" applyFont="1" applyBorder="1" applyAlignment="1">
      <alignment horizontal="center"/>
    </xf>
    <xf numFmtId="0" fontId="3" fillId="3" borderId="29" xfId="0" applyFont="1" applyFill="1" applyBorder="1" applyAlignment="1">
      <alignment horizontal="center"/>
    </xf>
    <xf numFmtId="0" fontId="3" fillId="3" borderId="30" xfId="0" applyFont="1" applyFill="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0" fontId="3" fillId="4" borderId="29" xfId="0" applyFont="1" applyFill="1" applyBorder="1" applyAlignment="1">
      <alignment horizontal="center"/>
    </xf>
    <xf numFmtId="0" fontId="3" fillId="4" borderId="30" xfId="0" applyFont="1" applyFill="1" applyBorder="1" applyAlignment="1">
      <alignment horizontal="center"/>
    </xf>
    <xf numFmtId="0" fontId="3" fillId="5" borderId="29" xfId="0" applyFont="1" applyFill="1" applyBorder="1" applyAlignment="1">
      <alignment horizontal="center"/>
    </xf>
    <xf numFmtId="0" fontId="3" fillId="5" borderId="30" xfId="0" applyFont="1" applyFill="1" applyBorder="1" applyAlignment="1">
      <alignment horizontal="center"/>
    </xf>
    <xf numFmtId="0" fontId="3" fillId="6" borderId="29" xfId="0" applyFont="1" applyFill="1" applyBorder="1" applyAlignment="1">
      <alignment horizontal="center"/>
    </xf>
    <xf numFmtId="0" fontId="3" fillId="6" borderId="30" xfId="0" applyFont="1" applyFill="1" applyBorder="1" applyAlignment="1">
      <alignment horizontal="center"/>
    </xf>
    <xf numFmtId="0" fontId="3" fillId="0" borderId="17" xfId="0" applyFont="1" applyBorder="1" applyAlignment="1">
      <alignment horizontal="center"/>
    </xf>
    <xf numFmtId="0" fontId="3" fillId="0" borderId="0" xfId="0" applyFont="1" applyAlignment="1">
      <alignment horizontal="center"/>
    </xf>
    <xf numFmtId="0" fontId="3" fillId="3" borderId="35" xfId="0" applyFont="1" applyFill="1" applyBorder="1" applyAlignment="1">
      <alignment horizontal="center"/>
    </xf>
    <xf numFmtId="0" fontId="3" fillId="3" borderId="34" xfId="0" applyFont="1" applyFill="1" applyBorder="1" applyAlignment="1">
      <alignment horizontal="center"/>
    </xf>
    <xf numFmtId="0" fontId="3" fillId="4" borderId="35" xfId="0" applyFont="1" applyFill="1" applyBorder="1" applyAlignment="1">
      <alignment horizontal="center"/>
    </xf>
    <xf numFmtId="0" fontId="3" fillId="4" borderId="34" xfId="0" applyFont="1" applyFill="1" applyBorder="1" applyAlignment="1">
      <alignment horizontal="center"/>
    </xf>
    <xf numFmtId="0" fontId="3" fillId="5" borderId="35" xfId="0" applyFont="1" applyFill="1" applyBorder="1" applyAlignment="1">
      <alignment horizontal="center"/>
    </xf>
    <xf numFmtId="0" fontId="3" fillId="5" borderId="34" xfId="0" applyFont="1" applyFill="1" applyBorder="1" applyAlignment="1">
      <alignment horizontal="center"/>
    </xf>
    <xf numFmtId="0" fontId="3" fillId="6" borderId="35" xfId="0" applyFont="1" applyFill="1" applyBorder="1" applyAlignment="1">
      <alignment horizontal="center"/>
    </xf>
    <xf numFmtId="0" fontId="3" fillId="6" borderId="34" xfId="0" applyFont="1" applyFill="1" applyBorder="1" applyAlignment="1">
      <alignment horizontal="center"/>
    </xf>
    <xf numFmtId="0" fontId="4" fillId="0" borderId="31" xfId="0" applyFont="1" applyBorder="1" applyAlignment="1">
      <alignment horizontal="center"/>
    </xf>
    <xf numFmtId="0" fontId="4" fillId="0" borderId="0" xfId="0" applyFont="1" applyAlignment="1">
      <alignment horizontal="center"/>
    </xf>
    <xf numFmtId="0" fontId="2" fillId="0" borderId="38" xfId="0" applyFont="1" applyBorder="1" applyAlignment="1">
      <alignment horizontal="left"/>
    </xf>
    <xf numFmtId="0" fontId="2" fillId="0" borderId="0" xfId="0" applyFont="1" applyAlignment="1">
      <alignment horizontal="left" vertical="top" wrapText="1"/>
    </xf>
    <xf numFmtId="49" fontId="3" fillId="0" borderId="1" xfId="0" applyNumberFormat="1" applyFont="1" applyBorder="1"/>
    <xf numFmtId="166" fontId="2" fillId="0" borderId="1" xfId="1" applyNumberFormat="1" applyFont="1" applyBorder="1"/>
    <xf numFmtId="166" fontId="2" fillId="0" borderId="7" xfId="0" applyNumberFormat="1" applyFont="1" applyBorder="1"/>
    <xf numFmtId="164" fontId="2" fillId="0" borderId="0" xfId="29" applyNumberFormat="1" applyFont="1"/>
    <xf numFmtId="170" fontId="2" fillId="0" borderId="31" xfId="8" applyNumberFormat="1" applyFont="1" applyBorder="1"/>
    <xf numFmtId="0" fontId="3" fillId="0" borderId="39" xfId="0" applyFont="1" applyBorder="1"/>
    <xf numFmtId="0" fontId="2" fillId="0" borderId="2" xfId="0" applyFont="1" applyBorder="1"/>
  </cellXfs>
  <cellStyles count="62">
    <cellStyle name="Comma" xfId="1" builtinId="3"/>
    <cellStyle name="Comma 2 2" xfId="2"/>
    <cellStyle name="Comma 5" xfId="3"/>
    <cellStyle name="Comma 5 2" xfId="4"/>
    <cellStyle name="Comma 5 3" xfId="5"/>
    <cellStyle name="Comma 5 4" xfId="52"/>
    <cellStyle name="Comma 6" xfId="6"/>
    <cellStyle name="Comma 6 2" xfId="36"/>
    <cellStyle name="Comma 6 3" xfId="53"/>
    <cellStyle name="Comma 7" xfId="7"/>
    <cellStyle name="Comma 7 2" xfId="47"/>
    <cellStyle name="Comma 7 3" xfId="37"/>
    <cellStyle name="Comma 8" xfId="51"/>
    <cellStyle name="Currency" xfId="8" builtinId="4"/>
    <cellStyle name="Currency 2 2" xfId="9"/>
    <cellStyle name="Currency 5" xfId="10"/>
    <cellStyle name="Currency 5 2" xfId="11"/>
    <cellStyle name="Currency 5 3" xfId="12"/>
    <cellStyle name="Currency 5 4" xfId="55"/>
    <cellStyle name="Currency 6" xfId="13"/>
    <cellStyle name="Currency 6 2" xfId="38"/>
    <cellStyle name="Currency 6 3" xfId="56"/>
    <cellStyle name="Currency 7" xfId="14"/>
    <cellStyle name="Currency 7 2" xfId="48"/>
    <cellStyle name="Currency 7 3" xfId="39"/>
    <cellStyle name="Currency 8" xfId="54"/>
    <cellStyle name="Normal" xfId="0" builtinId="0"/>
    <cellStyle name="Normal 2" xfId="15"/>
    <cellStyle name="Normal 2 2" xfId="16"/>
    <cellStyle name="Normal 2 2 2" xfId="17"/>
    <cellStyle name="Normal 2 2 3" xfId="18"/>
    <cellStyle name="Normal 2 3" xfId="19"/>
    <cellStyle name="Normal 2 3 2" xfId="20"/>
    <cellStyle name="Normal 2 3 3" xfId="21"/>
    <cellStyle name="Normal 2 4" xfId="22"/>
    <cellStyle name="Normal 2 5" xfId="23"/>
    <cellStyle name="Normal 2 6" xfId="40"/>
    <cellStyle name="Normal 2 7" xfId="41"/>
    <cellStyle name="Normal 3" xfId="24"/>
    <cellStyle name="Normal 3 2" xfId="25"/>
    <cellStyle name="Normal 3 3" xfId="26"/>
    <cellStyle name="Normal 4" xfId="27"/>
    <cellStyle name="Normal 4 2" xfId="42"/>
    <cellStyle name="Normal 4 3" xfId="57"/>
    <cellStyle name="Normal 5" xfId="28"/>
    <cellStyle name="Normal 5 2" xfId="49"/>
    <cellStyle name="Normal 5 3" xfId="58"/>
    <cellStyle name="Normal 6" xfId="43"/>
    <cellStyle name="Normal 7" xfId="44"/>
    <cellStyle name="Percent" xfId="29" builtinId="5"/>
    <cellStyle name="Percent 2 2" xfId="30"/>
    <cellStyle name="Percent 5" xfId="31"/>
    <cellStyle name="Percent 5 2" xfId="32"/>
    <cellStyle name="Percent 5 3" xfId="33"/>
    <cellStyle name="Percent 5 4" xfId="60"/>
    <cellStyle name="Percent 6" xfId="34"/>
    <cellStyle name="Percent 6 2" xfId="45"/>
    <cellStyle name="Percent 6 3" xfId="61"/>
    <cellStyle name="Percent 7" xfId="35"/>
    <cellStyle name="Percent 7 2" xfId="50"/>
    <cellStyle name="Percent 7 3" xfId="46"/>
    <cellStyle name="Percent 8" xfId="59"/>
  </cellStyles>
  <dxfs count="0"/>
  <tableStyles count="0" defaultTableStyle="TableStyleMedium9" defaultPivotStyle="PivotStyleLight16"/>
  <colors>
    <mruColors>
      <color rgb="FFCCFFCC"/>
      <color rgb="FFC1A7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61</xdr:row>
      <xdr:rowOff>28575</xdr:rowOff>
    </xdr:from>
    <xdr:to>
      <xdr:col>12</xdr:col>
      <xdr:colOff>666750</xdr:colOff>
      <xdr:row>63</xdr:row>
      <xdr:rowOff>47625</xdr:rowOff>
    </xdr:to>
    <xdr:sp macro="" textlink="">
      <xdr:nvSpPr>
        <xdr:cNvPr id="2049" name="Text Box 1"/>
        <xdr:cNvSpPr txBox="1">
          <a:spLocks noChangeArrowheads="1"/>
        </xdr:cNvSpPr>
      </xdr:nvSpPr>
      <xdr:spPr bwMode="auto">
        <a:xfrm>
          <a:off x="5715000" y="8943975"/>
          <a:ext cx="2943225" cy="3048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FF0000"/>
              </a:solidFill>
              <a:latin typeface="Arial"/>
              <a:cs typeface="Arial"/>
            </a:rPr>
            <a:t>These percentages feed into the Salary &amp; fringe exp worksheet</a:t>
          </a:r>
        </a:p>
      </xdr:txBody>
    </xdr:sp>
    <xdr:clientData/>
  </xdr:twoCellAnchor>
  <xdr:twoCellAnchor>
    <xdr:from>
      <xdr:col>7</xdr:col>
      <xdr:colOff>285750</xdr:colOff>
      <xdr:row>59</xdr:row>
      <xdr:rowOff>104775</xdr:rowOff>
    </xdr:from>
    <xdr:to>
      <xdr:col>12</xdr:col>
      <xdr:colOff>600075</xdr:colOff>
      <xdr:row>61</xdr:row>
      <xdr:rowOff>38100</xdr:rowOff>
    </xdr:to>
    <xdr:sp macro="" textlink="">
      <xdr:nvSpPr>
        <xdr:cNvPr id="2280" name="AutoShape 2"/>
        <xdr:cNvSpPr>
          <a:spLocks/>
        </xdr:cNvSpPr>
      </xdr:nvSpPr>
      <xdr:spPr bwMode="auto">
        <a:xfrm rot="-5374619">
          <a:off x="7810500" y="7324725"/>
          <a:ext cx="219075" cy="3038475"/>
        </a:xfrm>
        <a:prstGeom prst="leftBrace">
          <a:avLst>
            <a:gd name="adj1" fmla="val 115580"/>
            <a:gd name="adj2" fmla="val 50000"/>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228600</xdr:colOff>
      <xdr:row>1</xdr:row>
      <xdr:rowOff>47625</xdr:rowOff>
    </xdr:from>
    <xdr:to>
      <xdr:col>8</xdr:col>
      <xdr:colOff>419100</xdr:colOff>
      <xdr:row>4</xdr:row>
      <xdr:rowOff>85725</xdr:rowOff>
    </xdr:to>
    <xdr:sp macro="" textlink="">
      <xdr:nvSpPr>
        <xdr:cNvPr id="1025" name="Text Box 1"/>
        <xdr:cNvSpPr txBox="1">
          <a:spLocks noChangeArrowheads="1"/>
        </xdr:cNvSpPr>
      </xdr:nvSpPr>
      <xdr:spPr bwMode="auto">
        <a:xfrm>
          <a:off x="6534150" y="190500"/>
          <a:ext cx="904875" cy="4667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FF0000"/>
              </a:solidFill>
              <a:latin typeface="Arial"/>
              <a:cs typeface="Arial"/>
            </a:rPr>
            <a:t>Note: these reflect FY15</a:t>
          </a:r>
        </a:p>
        <a:p>
          <a:pPr algn="ctr" rtl="0">
            <a:defRPr sz="1000"/>
          </a:pPr>
          <a:r>
            <a:rPr lang="en-US" sz="800" b="0" i="1" u="none" strike="noStrike" baseline="0">
              <a:solidFill>
                <a:srgbClr val="FF0000"/>
              </a:solidFill>
              <a:latin typeface="Arial"/>
              <a:cs typeface="Arial"/>
            </a:rPr>
            <a:t> fringe rates</a:t>
          </a:r>
        </a:p>
      </xdr:txBody>
    </xdr:sp>
    <xdr:clientData/>
  </xdr:twoCellAnchor>
  <xdr:twoCellAnchor>
    <xdr:from>
      <xdr:col>7</xdr:col>
      <xdr:colOff>361950</xdr:colOff>
      <xdr:row>5</xdr:row>
      <xdr:rowOff>57150</xdr:rowOff>
    </xdr:from>
    <xdr:to>
      <xdr:col>7</xdr:col>
      <xdr:colOff>495300</xdr:colOff>
      <xdr:row>6</xdr:row>
      <xdr:rowOff>19050</xdr:rowOff>
    </xdr:to>
    <xdr:sp macro="" textlink="">
      <xdr:nvSpPr>
        <xdr:cNvPr id="1372" name="Line 2"/>
        <xdr:cNvSpPr>
          <a:spLocks noChangeShapeType="1"/>
        </xdr:cNvSpPr>
      </xdr:nvSpPr>
      <xdr:spPr bwMode="auto">
        <a:xfrm flipH="1">
          <a:off x="6667500" y="628650"/>
          <a:ext cx="133350" cy="104775"/>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180975</xdr:colOff>
      <xdr:row>5</xdr:row>
      <xdr:rowOff>57150</xdr:rowOff>
    </xdr:from>
    <xdr:to>
      <xdr:col>8</xdr:col>
      <xdr:colOff>276225</xdr:colOff>
      <xdr:row>6</xdr:row>
      <xdr:rowOff>19050</xdr:rowOff>
    </xdr:to>
    <xdr:sp macro="" textlink="">
      <xdr:nvSpPr>
        <xdr:cNvPr id="1373" name="Line 3"/>
        <xdr:cNvSpPr>
          <a:spLocks noChangeShapeType="1"/>
        </xdr:cNvSpPr>
      </xdr:nvSpPr>
      <xdr:spPr bwMode="auto">
        <a:xfrm>
          <a:off x="7096125" y="628650"/>
          <a:ext cx="95250" cy="104775"/>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zoomScaleNormal="100" workbookViewId="0">
      <selection activeCell="A7" sqref="A7"/>
    </sheetView>
  </sheetViews>
  <sheetFormatPr defaultRowHeight="12.75" x14ac:dyDescent="0.2"/>
  <cols>
    <col min="1" max="1" width="47.7109375" customWidth="1"/>
    <col min="2" max="2" width="15.7109375" customWidth="1"/>
    <col min="3" max="3" width="14.140625" customWidth="1"/>
    <col min="4" max="4" width="16.28515625" customWidth="1"/>
    <col min="5" max="5" width="20.28515625" customWidth="1"/>
    <col min="6" max="6" width="9.7109375" hidden="1" customWidth="1"/>
    <col min="7" max="7" width="5.28515625" hidden="1" customWidth="1"/>
  </cols>
  <sheetData>
    <row r="1" spans="1:7" ht="70.5" customHeight="1" x14ac:dyDescent="0.2">
      <c r="A1" s="222" t="s">
        <v>190</v>
      </c>
      <c r="B1" s="222" t="s">
        <v>189</v>
      </c>
      <c r="C1" s="222" t="s">
        <v>181</v>
      </c>
      <c r="D1" s="222" t="s">
        <v>185</v>
      </c>
      <c r="E1" s="222" t="s">
        <v>198</v>
      </c>
    </row>
    <row r="2" spans="1:7" x14ac:dyDescent="0.2">
      <c r="A2" s="216" t="str">
        <f>'Effort_Billable hours'!D37</f>
        <v>Service 1</v>
      </c>
      <c r="B2" s="230"/>
      <c r="C2" s="231"/>
      <c r="D2" s="231"/>
      <c r="E2" s="224"/>
    </row>
    <row r="3" spans="1:7" x14ac:dyDescent="0.2">
      <c r="A3" s="228" t="s">
        <v>187</v>
      </c>
      <c r="B3" s="223"/>
      <c r="E3" s="224"/>
      <c r="F3" t="s">
        <v>182</v>
      </c>
      <c r="G3" t="s">
        <v>178</v>
      </c>
    </row>
    <row r="4" spans="1:7" x14ac:dyDescent="0.2">
      <c r="A4" s="247" t="s">
        <v>186</v>
      </c>
      <c r="B4" s="224"/>
      <c r="E4" s="224"/>
      <c r="F4" t="s">
        <v>176</v>
      </c>
      <c r="G4" t="s">
        <v>179</v>
      </c>
    </row>
    <row r="5" spans="1:7" x14ac:dyDescent="0.2">
      <c r="A5" s="248"/>
      <c r="B5" s="224"/>
      <c r="F5" t="s">
        <v>183</v>
      </c>
    </row>
    <row r="6" spans="1:7" x14ac:dyDescent="0.2">
      <c r="A6" s="249"/>
      <c r="B6" s="224"/>
      <c r="F6" t="s">
        <v>180</v>
      </c>
    </row>
    <row r="7" spans="1:7" x14ac:dyDescent="0.2">
      <c r="A7" s="218" t="str">
        <f>'Effort_Billable hours'!H37</f>
        <v>Service 2</v>
      </c>
      <c r="B7" s="230"/>
      <c r="C7" s="231"/>
      <c r="D7" s="231"/>
      <c r="F7" s="227" t="s">
        <v>184</v>
      </c>
    </row>
    <row r="8" spans="1:7" x14ac:dyDescent="0.2">
      <c r="A8" s="217" t="s">
        <v>187</v>
      </c>
      <c r="B8" s="223"/>
      <c r="F8" s="227" t="s">
        <v>175</v>
      </c>
    </row>
    <row r="9" spans="1:7" x14ac:dyDescent="0.2">
      <c r="A9" s="247" t="s">
        <v>186</v>
      </c>
      <c r="B9" s="224"/>
      <c r="F9" s="227" t="s">
        <v>194</v>
      </c>
    </row>
    <row r="10" spans="1:7" x14ac:dyDescent="0.2">
      <c r="A10" s="248"/>
      <c r="B10" s="224"/>
      <c r="F10" t="s">
        <v>177</v>
      </c>
    </row>
    <row r="11" spans="1:7" x14ac:dyDescent="0.2">
      <c r="A11" s="249"/>
      <c r="B11" s="224"/>
    </row>
    <row r="12" spans="1:7" x14ac:dyDescent="0.2">
      <c r="A12" s="219" t="str">
        <f>'Effort_Billable hours'!L37</f>
        <v>Service 3</v>
      </c>
      <c r="B12" s="230"/>
      <c r="C12" s="231"/>
      <c r="D12" s="231"/>
    </row>
    <row r="13" spans="1:7" x14ac:dyDescent="0.2">
      <c r="A13" s="220" t="s">
        <v>187</v>
      </c>
      <c r="B13" s="223"/>
    </row>
    <row r="14" spans="1:7" x14ac:dyDescent="0.2">
      <c r="A14" s="247" t="s">
        <v>186</v>
      </c>
      <c r="B14" s="224"/>
    </row>
    <row r="15" spans="1:7" x14ac:dyDescent="0.2">
      <c r="A15" s="248"/>
      <c r="B15" s="224"/>
    </row>
    <row r="16" spans="1:7" x14ac:dyDescent="0.2">
      <c r="A16" s="249"/>
      <c r="B16" s="224"/>
    </row>
    <row r="17" spans="1:4" x14ac:dyDescent="0.2">
      <c r="A17" s="221" t="str">
        <f>'Effort_Billable hours'!P37</f>
        <v>Service 4</v>
      </c>
      <c r="B17" s="230"/>
      <c r="C17" s="231"/>
      <c r="D17" s="231"/>
    </row>
    <row r="18" spans="1:4" x14ac:dyDescent="0.2">
      <c r="A18" s="229" t="s">
        <v>187</v>
      </c>
      <c r="B18" s="225"/>
    </row>
    <row r="19" spans="1:4" x14ac:dyDescent="0.2">
      <c r="A19" s="247" t="s">
        <v>186</v>
      </c>
      <c r="B19" s="226"/>
    </row>
    <row r="20" spans="1:4" x14ac:dyDescent="0.2">
      <c r="A20" s="248"/>
      <c r="B20" s="226"/>
    </row>
    <row r="21" spans="1:4" x14ac:dyDescent="0.2">
      <c r="A21" s="249"/>
      <c r="B21" s="226"/>
    </row>
    <row r="22" spans="1:4" x14ac:dyDescent="0.2">
      <c r="B22" s="226"/>
    </row>
    <row r="23" spans="1:4" x14ac:dyDescent="0.2">
      <c r="B23" s="226"/>
    </row>
    <row r="24" spans="1:4" x14ac:dyDescent="0.2">
      <c r="B24" s="226"/>
    </row>
    <row r="25" spans="1:4" x14ac:dyDescent="0.2">
      <c r="A25" s="214" t="s">
        <v>188</v>
      </c>
      <c r="B25" s="226"/>
    </row>
    <row r="26" spans="1:4" x14ac:dyDescent="0.2">
      <c r="A26" s="233" t="s">
        <v>197</v>
      </c>
      <c r="B26" s="214"/>
    </row>
  </sheetData>
  <scenarios current="0" show="0">
    <scenario name="clinical" locked="1" count="1" user="sga354" comment="Created by sga354 on 5/6/2011">
      <inputCells r="B2" val=""/>
    </scenario>
  </scenarios>
  <dataConsolidate/>
  <mergeCells count="4">
    <mergeCell ref="A4:A6"/>
    <mergeCell ref="A9:A11"/>
    <mergeCell ref="A14:A16"/>
    <mergeCell ref="A19:A21"/>
  </mergeCells>
  <dataValidations xWindow="459" yWindow="382" count="4">
    <dataValidation type="list" showInputMessage="1" showErrorMessage="1" sqref="A17">
      <formula1>$B$4:$B$6</formula1>
    </dataValidation>
    <dataValidation type="list" allowBlank="1" showInputMessage="1" showErrorMessage="1" sqref="C2:D2 C17:D17 C12:D12 C7:D7">
      <formula1>$G$3:$G$4</formula1>
    </dataValidation>
    <dataValidation type="list" allowBlank="1" showInputMessage="1" showErrorMessage="1" sqref="B17 B12 B7">
      <formula1>$F$3:$F$10</formula1>
    </dataValidation>
    <dataValidation type="list" allowBlank="1" showErrorMessage="1" sqref="B2">
      <formula1>$F$3:$F$10</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4"/>
  <sheetViews>
    <sheetView topLeftCell="A7" workbookViewId="0">
      <selection activeCell="D21" sqref="D21:F21"/>
    </sheetView>
  </sheetViews>
  <sheetFormatPr defaultRowHeight="11.25" x14ac:dyDescent="0.2"/>
  <cols>
    <col min="1" max="1" width="3.7109375" style="1" customWidth="1"/>
    <col min="2" max="2" width="34.28515625" style="1" customWidth="1"/>
    <col min="3" max="3" width="4.7109375" style="1" customWidth="1"/>
    <col min="4" max="4" width="9.140625" style="1"/>
    <col min="5" max="5" width="12.7109375" style="1" bestFit="1" customWidth="1"/>
    <col min="6" max="6" width="12.7109375" style="1" customWidth="1"/>
    <col min="7" max="7" width="1.7109375" style="1" customWidth="1"/>
    <col min="8" max="8" width="9.140625" style="1"/>
    <col min="9" max="9" width="11.7109375" style="1" bestFit="1" customWidth="1"/>
    <col min="10" max="10" width="9.140625" style="1"/>
    <col min="11" max="11" width="1.7109375" style="1" customWidth="1"/>
    <col min="12" max="12" width="9.140625" style="1"/>
    <col min="13" max="13" width="11.7109375" style="1" bestFit="1" customWidth="1"/>
    <col min="14" max="14" width="9.140625" style="1"/>
    <col min="15" max="15" width="1.7109375" style="1" customWidth="1"/>
    <col min="16" max="16" width="9.140625" style="1"/>
    <col min="17" max="17" width="11.7109375" style="1" bestFit="1" customWidth="1"/>
    <col min="18" max="18" width="9.140625" style="1"/>
    <col min="19" max="19" width="1.7109375" style="1" customWidth="1"/>
    <col min="20" max="20" width="9.85546875" style="1" bestFit="1" customWidth="1"/>
    <col min="21" max="21" width="9.140625" style="1"/>
    <col min="22" max="22" width="10.28515625" style="1" bestFit="1" customWidth="1"/>
    <col min="23" max="16384" width="9.140625" style="1"/>
  </cols>
  <sheetData>
    <row r="1" spans="1:8" x14ac:dyDescent="0.2">
      <c r="A1" s="241" t="s">
        <v>201</v>
      </c>
      <c r="B1" s="242"/>
    </row>
    <row r="2" spans="1:8" x14ac:dyDescent="0.2">
      <c r="A2" s="241" t="s">
        <v>202</v>
      </c>
      <c r="B2" s="35"/>
    </row>
    <row r="3" spans="1:8" x14ac:dyDescent="0.2">
      <c r="A3" s="24" t="s">
        <v>210</v>
      </c>
    </row>
    <row r="4" spans="1:8" x14ac:dyDescent="0.2">
      <c r="A4" s="36" t="s">
        <v>200</v>
      </c>
      <c r="B4" s="35"/>
    </row>
    <row r="5" spans="1:8" x14ac:dyDescent="0.2">
      <c r="A5" s="241" t="s">
        <v>209</v>
      </c>
      <c r="B5" s="242"/>
      <c r="E5" s="246"/>
    </row>
    <row r="6" spans="1:8" x14ac:dyDescent="0.2">
      <c r="B6" s="24"/>
    </row>
    <row r="7" spans="1:8" x14ac:dyDescent="0.2">
      <c r="A7" s="27" t="s">
        <v>43</v>
      </c>
    </row>
    <row r="8" spans="1:8" x14ac:dyDescent="0.2">
      <c r="D8" s="84" t="s">
        <v>155</v>
      </c>
      <c r="E8" s="84" t="s">
        <v>156</v>
      </c>
      <c r="F8" s="84" t="s">
        <v>157</v>
      </c>
    </row>
    <row r="9" spans="1:8" x14ac:dyDescent="0.2">
      <c r="A9" s="27"/>
      <c r="D9" s="84" t="s">
        <v>114</v>
      </c>
      <c r="E9" s="84" t="s">
        <v>114</v>
      </c>
      <c r="F9" s="84" t="s">
        <v>114</v>
      </c>
    </row>
    <row r="10" spans="1:8" x14ac:dyDescent="0.2">
      <c r="D10" s="9"/>
      <c r="E10" s="9"/>
      <c r="F10" s="9"/>
    </row>
    <row r="11" spans="1:8" x14ac:dyDescent="0.2">
      <c r="A11" s="1" t="s">
        <v>144</v>
      </c>
      <c r="D11" s="90">
        <v>1820</v>
      </c>
      <c r="E11" s="90">
        <v>1820</v>
      </c>
      <c r="F11" s="90">
        <v>1820</v>
      </c>
      <c r="H11" s="185" t="s">
        <v>158</v>
      </c>
    </row>
    <row r="12" spans="1:8" x14ac:dyDescent="0.2">
      <c r="D12" s="91"/>
      <c r="E12" s="91"/>
      <c r="F12" s="91"/>
      <c r="H12" s="185" t="s">
        <v>159</v>
      </c>
    </row>
    <row r="13" spans="1:8" x14ac:dyDescent="0.2">
      <c r="A13" s="1" t="s">
        <v>71</v>
      </c>
      <c r="D13" s="90"/>
      <c r="E13" s="92"/>
      <c r="F13" s="92"/>
    </row>
    <row r="14" spans="1:8" x14ac:dyDescent="0.2">
      <c r="B14" s="1" t="s">
        <v>36</v>
      </c>
      <c r="D14" s="95">
        <v>120</v>
      </c>
      <c r="E14" s="95">
        <v>120</v>
      </c>
      <c r="F14" s="95">
        <v>120</v>
      </c>
      <c r="H14" s="246" t="s">
        <v>211</v>
      </c>
    </row>
    <row r="15" spans="1:8" x14ac:dyDescent="0.2">
      <c r="B15" s="1" t="s">
        <v>37</v>
      </c>
      <c r="D15" s="95">
        <v>80</v>
      </c>
      <c r="E15" s="95">
        <v>80</v>
      </c>
      <c r="F15" s="95">
        <v>80</v>
      </c>
    </row>
    <row r="16" spans="1:8" x14ac:dyDescent="0.2">
      <c r="B16" s="1" t="s">
        <v>38</v>
      </c>
      <c r="D16" s="95">
        <v>96</v>
      </c>
      <c r="E16" s="95">
        <v>96</v>
      </c>
      <c r="F16" s="95">
        <v>96</v>
      </c>
    </row>
    <row r="17" spans="1:6" x14ac:dyDescent="0.2">
      <c r="B17" s="3" t="s">
        <v>39</v>
      </c>
      <c r="C17" s="77"/>
      <c r="D17" s="93">
        <f>SUM(D14:D16)</f>
        <v>296</v>
      </c>
      <c r="E17" s="93">
        <f>SUM(E14:E16)</f>
        <v>296</v>
      </c>
      <c r="F17" s="93">
        <f>SUM(F14:F16)</f>
        <v>296</v>
      </c>
    </row>
    <row r="18" spans="1:6" x14ac:dyDescent="0.2">
      <c r="B18" s="3"/>
      <c r="C18" s="77"/>
      <c r="D18" s="92"/>
      <c r="E18" s="92"/>
      <c r="F18" s="92"/>
    </row>
    <row r="19" spans="1:6" x14ac:dyDescent="0.2">
      <c r="A19" s="1" t="s">
        <v>145</v>
      </c>
      <c r="B19" s="3"/>
      <c r="C19" s="77"/>
      <c r="D19" s="92">
        <f>D11-D17</f>
        <v>1524</v>
      </c>
      <c r="E19" s="92">
        <f>E11-E17</f>
        <v>1524</v>
      </c>
      <c r="F19" s="92">
        <f>F11-F17</f>
        <v>1524</v>
      </c>
    </row>
    <row r="20" spans="1:6" x14ac:dyDescent="0.2">
      <c r="B20" s="3"/>
      <c r="C20" s="77"/>
      <c r="D20" s="91"/>
      <c r="E20" s="91"/>
      <c r="F20" s="91"/>
    </row>
    <row r="21" spans="1:6" x14ac:dyDescent="0.2">
      <c r="A21" s="1" t="s">
        <v>141</v>
      </c>
      <c r="D21" s="160"/>
      <c r="E21" s="160"/>
      <c r="F21" s="160"/>
    </row>
    <row r="22" spans="1:6" x14ac:dyDescent="0.2">
      <c r="D22" s="90"/>
      <c r="E22" s="90"/>
      <c r="F22" s="90"/>
    </row>
    <row r="23" spans="1:6" x14ac:dyDescent="0.2">
      <c r="A23" s="1" t="s">
        <v>143</v>
      </c>
      <c r="D23" s="94">
        <f>D19*D21</f>
        <v>0</v>
      </c>
      <c r="E23" s="94">
        <f>E19*E21</f>
        <v>0</v>
      </c>
      <c r="F23" s="94">
        <f>F19*F21</f>
        <v>0</v>
      </c>
    </row>
    <row r="24" spans="1:6" x14ac:dyDescent="0.2">
      <c r="D24" s="91"/>
      <c r="E24" s="91"/>
      <c r="F24" s="91"/>
    </row>
    <row r="25" spans="1:6" x14ac:dyDescent="0.2">
      <c r="A25" s="1" t="s">
        <v>146</v>
      </c>
      <c r="B25" s="3"/>
      <c r="C25" s="3"/>
      <c r="D25" s="90"/>
      <c r="E25" s="90"/>
      <c r="F25" s="90"/>
    </row>
    <row r="26" spans="1:6" x14ac:dyDescent="0.2">
      <c r="B26" s="23" t="s">
        <v>70</v>
      </c>
      <c r="C26" s="3"/>
      <c r="D26" s="95"/>
      <c r="E26" s="95"/>
      <c r="F26" s="95"/>
    </row>
    <row r="27" spans="1:6" x14ac:dyDescent="0.2">
      <c r="B27" s="23" t="s">
        <v>84</v>
      </c>
      <c r="C27" s="3"/>
      <c r="D27" s="95"/>
      <c r="E27" s="95"/>
      <c r="F27" s="95"/>
    </row>
    <row r="28" spans="1:6" x14ac:dyDescent="0.2">
      <c r="B28" s="23" t="s">
        <v>40</v>
      </c>
      <c r="C28" s="3"/>
      <c r="D28" s="95"/>
      <c r="E28" s="95"/>
      <c r="F28" s="95"/>
    </row>
    <row r="29" spans="1:6" x14ac:dyDescent="0.2">
      <c r="B29" s="3" t="s">
        <v>41</v>
      </c>
      <c r="C29" s="25"/>
      <c r="D29" s="93">
        <f>SUM(D26:D28)</f>
        <v>0</v>
      </c>
      <c r="E29" s="93">
        <f>SUM(E26:E28)</f>
        <v>0</v>
      </c>
      <c r="F29" s="93">
        <f>SUM(F26:F28)</f>
        <v>0</v>
      </c>
    </row>
    <row r="30" spans="1:6" x14ac:dyDescent="0.2">
      <c r="C30" s="77"/>
      <c r="D30" s="90"/>
      <c r="E30" s="90"/>
      <c r="F30" s="90"/>
    </row>
    <row r="31" spans="1:6" ht="12" thickBot="1" x14ac:dyDescent="0.25">
      <c r="B31" s="1" t="s">
        <v>148</v>
      </c>
      <c r="D31" s="90">
        <f>D23-D29</f>
        <v>0</v>
      </c>
      <c r="E31" s="90">
        <f>E23-E29</f>
        <v>0</v>
      </c>
      <c r="F31" s="90">
        <f>F23-F29</f>
        <v>0</v>
      </c>
    </row>
    <row r="32" spans="1:6" ht="12" thickTop="1" x14ac:dyDescent="0.2">
      <c r="D32" s="80"/>
      <c r="E32" s="80"/>
      <c r="F32" s="80"/>
    </row>
    <row r="34" spans="2:29" x14ac:dyDescent="0.2">
      <c r="B34" s="27" t="s">
        <v>42</v>
      </c>
      <c r="C34" s="22" t="s">
        <v>119</v>
      </c>
    </row>
    <row r="35" spans="2:29" x14ac:dyDescent="0.2">
      <c r="B35" s="27"/>
      <c r="C35" s="22" t="s">
        <v>46</v>
      </c>
    </row>
    <row r="36" spans="2:29" x14ac:dyDescent="0.2">
      <c r="U36" s="24"/>
    </row>
    <row r="37" spans="2:29" x14ac:dyDescent="0.2">
      <c r="D37" s="188" t="s">
        <v>115</v>
      </c>
      <c r="E37" s="167"/>
      <c r="F37" s="168"/>
      <c r="H37" s="189" t="s">
        <v>116</v>
      </c>
      <c r="I37" s="172"/>
      <c r="J37" s="161"/>
      <c r="L37" s="190" t="s">
        <v>117</v>
      </c>
      <c r="M37" s="176"/>
      <c r="N37" s="162"/>
      <c r="P37" s="232" t="s">
        <v>191</v>
      </c>
      <c r="Q37" s="180"/>
      <c r="R37" s="163"/>
    </row>
    <row r="38" spans="2:29" ht="12.75" x14ac:dyDescent="0.2">
      <c r="D38" s="169"/>
      <c r="E38" s="170"/>
      <c r="F38" s="171"/>
      <c r="H38" s="173"/>
      <c r="I38" s="174"/>
      <c r="J38" s="175"/>
      <c r="L38" s="177"/>
      <c r="M38" s="178"/>
      <c r="N38" s="179"/>
      <c r="P38" s="181"/>
      <c r="Q38" s="182"/>
      <c r="R38" s="183"/>
      <c r="T38" s="2" t="s">
        <v>11</v>
      </c>
      <c r="U38" s="2" t="s">
        <v>11</v>
      </c>
    </row>
    <row r="39" spans="2:29" x14ac:dyDescent="0.2">
      <c r="D39" s="2" t="s">
        <v>72</v>
      </c>
      <c r="E39" s="2" t="s">
        <v>73</v>
      </c>
      <c r="F39" s="2" t="s">
        <v>75</v>
      </c>
      <c r="H39" s="2" t="s">
        <v>72</v>
      </c>
      <c r="I39" s="2" t="s">
        <v>73</v>
      </c>
      <c r="J39" s="2" t="s">
        <v>75</v>
      </c>
      <c r="K39" s="2"/>
      <c r="L39" s="2" t="s">
        <v>72</v>
      </c>
      <c r="M39" s="2" t="s">
        <v>73</v>
      </c>
      <c r="N39" s="2" t="s">
        <v>75</v>
      </c>
      <c r="O39" s="2"/>
      <c r="P39" s="2" t="s">
        <v>72</v>
      </c>
      <c r="Q39" s="2" t="s">
        <v>73</v>
      </c>
      <c r="R39" s="2" t="s">
        <v>75</v>
      </c>
      <c r="S39" s="2"/>
      <c r="T39" s="2" t="s">
        <v>77</v>
      </c>
      <c r="U39" s="2" t="s">
        <v>44</v>
      </c>
      <c r="V39" s="24" t="s">
        <v>78</v>
      </c>
    </row>
    <row r="40" spans="2:29" ht="12" thickBot="1" x14ac:dyDescent="0.25">
      <c r="B40" s="24" t="s">
        <v>5</v>
      </c>
      <c r="D40" s="6" t="s">
        <v>80</v>
      </c>
      <c r="E40" s="6" t="s">
        <v>81</v>
      </c>
      <c r="F40" s="6" t="s">
        <v>76</v>
      </c>
      <c r="G40" s="6"/>
      <c r="H40" s="6" t="s">
        <v>80</v>
      </c>
      <c r="I40" s="6" t="s">
        <v>81</v>
      </c>
      <c r="J40" s="6" t="s">
        <v>76</v>
      </c>
      <c r="K40" s="6"/>
      <c r="L40" s="6" t="s">
        <v>80</v>
      </c>
      <c r="M40" s="6" t="s">
        <v>81</v>
      </c>
      <c r="N40" s="6" t="s">
        <v>76</v>
      </c>
      <c r="O40" s="6"/>
      <c r="P40" s="6" t="s">
        <v>80</v>
      </c>
      <c r="Q40" s="6" t="s">
        <v>81</v>
      </c>
      <c r="R40" s="6" t="s">
        <v>76</v>
      </c>
      <c r="S40" s="6"/>
      <c r="T40" s="6" t="s">
        <v>45</v>
      </c>
      <c r="U40" s="6" t="s">
        <v>45</v>
      </c>
      <c r="V40" s="10" t="s">
        <v>79</v>
      </c>
    </row>
    <row r="41" spans="2:29" x14ac:dyDescent="0.2">
      <c r="B41" s="39"/>
      <c r="D41" s="39"/>
      <c r="E41" s="39"/>
      <c r="F41" s="39"/>
      <c r="G41" s="39"/>
      <c r="H41" s="39"/>
      <c r="I41" s="39"/>
      <c r="J41" s="39"/>
      <c r="K41" s="39"/>
      <c r="L41" s="39"/>
      <c r="M41" s="39"/>
      <c r="N41" s="39"/>
      <c r="O41" s="39"/>
      <c r="P41" s="39"/>
      <c r="Q41" s="39"/>
      <c r="R41" s="39"/>
      <c r="S41" s="39"/>
      <c r="T41" s="39"/>
      <c r="V41" s="39"/>
    </row>
    <row r="42" spans="2:29" x14ac:dyDescent="0.2">
      <c r="B42" s="215" t="s">
        <v>172</v>
      </c>
      <c r="D42" s="85"/>
      <c r="E42" s="85"/>
      <c r="F42" s="86">
        <f>D42*E42</f>
        <v>0</v>
      </c>
      <c r="G42" s="81"/>
      <c r="H42" s="85"/>
      <c r="I42" s="85"/>
      <c r="J42" s="86">
        <f>H42*I42</f>
        <v>0</v>
      </c>
      <c r="K42" s="81"/>
      <c r="L42" s="85"/>
      <c r="M42" s="85"/>
      <c r="N42" s="86">
        <f>L42*M42</f>
        <v>0</v>
      </c>
      <c r="O42" s="81"/>
      <c r="P42" s="85"/>
      <c r="Q42" s="85"/>
      <c r="R42" s="86">
        <f>P42*Q42</f>
        <v>0</v>
      </c>
      <c r="S42" s="81"/>
      <c r="T42" s="81">
        <f>F42+J42+N42+R42</f>
        <v>0</v>
      </c>
      <c r="U42" s="81">
        <f>D31</f>
        <v>0</v>
      </c>
      <c r="V42" s="81">
        <f>T42-U42</f>
        <v>0</v>
      </c>
      <c r="X42" s="76"/>
      <c r="Y42" s="76"/>
      <c r="Z42" s="76"/>
      <c r="AA42" s="76"/>
      <c r="AB42" s="76"/>
      <c r="AC42" s="76"/>
    </row>
    <row r="43" spans="2:29" x14ac:dyDescent="0.2">
      <c r="B43" s="215" t="s">
        <v>173</v>
      </c>
      <c r="D43" s="85"/>
      <c r="E43" s="85"/>
      <c r="F43" s="86">
        <f>D43*E43</f>
        <v>0</v>
      </c>
      <c r="G43" s="82"/>
      <c r="H43" s="85"/>
      <c r="I43" s="85"/>
      <c r="J43" s="86">
        <f>H43*I43</f>
        <v>0</v>
      </c>
      <c r="K43" s="81"/>
      <c r="L43" s="85"/>
      <c r="M43" s="85"/>
      <c r="N43" s="86">
        <f>L43*M43</f>
        <v>0</v>
      </c>
      <c r="O43" s="81"/>
      <c r="P43" s="85"/>
      <c r="Q43" s="85"/>
      <c r="R43" s="86">
        <f>P43*Q43</f>
        <v>0</v>
      </c>
      <c r="S43" s="81"/>
      <c r="T43" s="81">
        <f>F43+J43+N43+R43</f>
        <v>0</v>
      </c>
      <c r="U43" s="81">
        <f>E31</f>
        <v>0</v>
      </c>
      <c r="V43" s="81">
        <f>T43-U43</f>
        <v>0</v>
      </c>
      <c r="X43" s="76"/>
      <c r="Y43" s="76"/>
      <c r="Z43" s="76"/>
      <c r="AA43" s="76"/>
      <c r="AB43" s="76"/>
      <c r="AC43" s="76"/>
    </row>
    <row r="44" spans="2:29" x14ac:dyDescent="0.2">
      <c r="B44" s="215" t="s">
        <v>174</v>
      </c>
      <c r="D44" s="85"/>
      <c r="E44" s="85"/>
      <c r="F44" s="86">
        <f>D44*E44</f>
        <v>0</v>
      </c>
      <c r="G44" s="81"/>
      <c r="H44" s="85"/>
      <c r="I44" s="85"/>
      <c r="J44" s="86">
        <f>H44*I44</f>
        <v>0</v>
      </c>
      <c r="K44" s="81"/>
      <c r="L44" s="85"/>
      <c r="M44" s="85"/>
      <c r="N44" s="86">
        <f>L44*M44</f>
        <v>0</v>
      </c>
      <c r="O44" s="81"/>
      <c r="P44" s="85"/>
      <c r="Q44" s="85"/>
      <c r="R44" s="86">
        <f>P44*Q44</f>
        <v>0</v>
      </c>
      <c r="S44" s="81"/>
      <c r="T44" s="81">
        <f>F44+J44+N44+R44</f>
        <v>0</v>
      </c>
      <c r="U44" s="81">
        <f>F31</f>
        <v>0</v>
      </c>
      <c r="V44" s="81">
        <f>T44-U44</f>
        <v>0</v>
      </c>
      <c r="X44" s="76"/>
      <c r="Y44" s="76"/>
      <c r="Z44" s="76"/>
      <c r="AA44" s="76"/>
      <c r="AB44" s="76"/>
      <c r="AC44" s="76"/>
    </row>
    <row r="45" spans="2:29" x14ac:dyDescent="0.2">
      <c r="B45" s="25"/>
      <c r="D45" s="83"/>
      <c r="E45" s="79"/>
      <c r="F45" s="79"/>
      <c r="G45" s="79"/>
      <c r="H45" s="83"/>
      <c r="I45" s="77"/>
      <c r="J45" s="34"/>
      <c r="K45" s="77"/>
      <c r="L45" s="83"/>
      <c r="M45" s="77"/>
      <c r="N45" s="34"/>
      <c r="O45" s="77"/>
      <c r="P45" s="83"/>
      <c r="Q45" s="77"/>
      <c r="R45" s="34"/>
      <c r="S45" s="77"/>
      <c r="T45" s="83"/>
      <c r="U45" s="77"/>
      <c r="V45" s="77"/>
    </row>
    <row r="46" spans="2:29" x14ac:dyDescent="0.2">
      <c r="B46" s="1" t="s">
        <v>11</v>
      </c>
      <c r="D46" s="87">
        <f>SUM(D42:D44)</f>
        <v>0</v>
      </c>
      <c r="E46" s="87">
        <f>SUM(E42:E44)</f>
        <v>0</v>
      </c>
      <c r="F46" s="87">
        <f>SUM(F42:F44)</f>
        <v>0</v>
      </c>
      <c r="G46" s="78"/>
      <c r="H46" s="87">
        <f>SUM(H42:H44)</f>
        <v>0</v>
      </c>
      <c r="I46" s="87">
        <f>SUM(I42:I44)</f>
        <v>0</v>
      </c>
      <c r="J46" s="87">
        <f>SUM(J42:J44)</f>
        <v>0</v>
      </c>
      <c r="K46" s="77"/>
      <c r="L46" s="87">
        <f>SUM(L42:L44)</f>
        <v>0</v>
      </c>
      <c r="M46" s="87">
        <f>SUM(M42:M44)</f>
        <v>0</v>
      </c>
      <c r="N46" s="87">
        <f>SUM(N42:N44)</f>
        <v>0</v>
      </c>
      <c r="O46" s="77"/>
      <c r="P46" s="87">
        <f>SUM(P42:P44)</f>
        <v>0</v>
      </c>
      <c r="Q46" s="87">
        <f>SUM(Q42:Q44)</f>
        <v>0</v>
      </c>
      <c r="R46" s="87">
        <f>SUM(R42:R44)</f>
        <v>0</v>
      </c>
      <c r="S46" s="77"/>
      <c r="T46" s="78">
        <f>SUM(T42:T44)</f>
        <v>0</v>
      </c>
      <c r="U46" s="78">
        <f>SUM(U42:U44)</f>
        <v>0</v>
      </c>
      <c r="V46" s="78">
        <f>SUM(V42:V44)</f>
        <v>0</v>
      </c>
    </row>
    <row r="47" spans="2:29" x14ac:dyDescent="0.2">
      <c r="T47" s="29"/>
    </row>
    <row r="48" spans="2:29" x14ac:dyDescent="0.2">
      <c r="B48" s="88" t="s">
        <v>229</v>
      </c>
      <c r="C48" s="89"/>
      <c r="D48" s="89"/>
      <c r="E48" s="89"/>
      <c r="F48" s="89"/>
      <c r="G48" s="89"/>
      <c r="H48" s="89"/>
      <c r="I48" s="89"/>
      <c r="J48" s="89"/>
      <c r="K48" s="89"/>
      <c r="L48" s="89"/>
      <c r="M48" s="89"/>
      <c r="N48" s="89"/>
    </row>
    <row r="51" spans="2:13" x14ac:dyDescent="0.2">
      <c r="B51" s="27" t="s">
        <v>147</v>
      </c>
    </row>
    <row r="52" spans="2:13" x14ac:dyDescent="0.2">
      <c r="B52" s="27"/>
    </row>
    <row r="53" spans="2:13" x14ac:dyDescent="0.2">
      <c r="D53" s="2" t="s">
        <v>11</v>
      </c>
      <c r="E53" s="2" t="s">
        <v>82</v>
      </c>
      <c r="F53" s="2" t="s">
        <v>11</v>
      </c>
      <c r="H53" s="12" t="s">
        <v>83</v>
      </c>
      <c r="I53" s="13" t="s">
        <v>83</v>
      </c>
      <c r="J53" s="14" t="s">
        <v>83</v>
      </c>
      <c r="L53" s="15" t="s">
        <v>192</v>
      </c>
      <c r="M53" s="16" t="s">
        <v>86</v>
      </c>
    </row>
    <row r="54" spans="2:13" x14ac:dyDescent="0.2">
      <c r="D54" s="2" t="s">
        <v>44</v>
      </c>
      <c r="E54" s="2" t="s">
        <v>83</v>
      </c>
      <c r="F54" s="2" t="s">
        <v>85</v>
      </c>
      <c r="H54" s="12">
        <v>1</v>
      </c>
      <c r="I54" s="13">
        <v>2</v>
      </c>
      <c r="J54" s="14">
        <v>3</v>
      </c>
      <c r="L54" s="15">
        <v>4</v>
      </c>
      <c r="M54" s="16" t="s">
        <v>87</v>
      </c>
    </row>
    <row r="55" spans="2:13" ht="12" thickBot="1" x14ac:dyDescent="0.25">
      <c r="B55" s="24" t="s">
        <v>5</v>
      </c>
      <c r="D55" s="6" t="s">
        <v>45</v>
      </c>
      <c r="E55" s="10" t="s">
        <v>45</v>
      </c>
      <c r="F55" s="2" t="s">
        <v>45</v>
      </c>
      <c r="H55" s="2" t="s">
        <v>13</v>
      </c>
      <c r="I55" s="2" t="s">
        <v>13</v>
      </c>
      <c r="J55" s="2" t="s">
        <v>13</v>
      </c>
      <c r="L55" s="2" t="s">
        <v>13</v>
      </c>
      <c r="M55" s="2" t="s">
        <v>13</v>
      </c>
    </row>
    <row r="56" spans="2:13" x14ac:dyDescent="0.2">
      <c r="B56" s="39"/>
      <c r="E56" s="39"/>
      <c r="F56" s="39"/>
      <c r="H56" s="39"/>
      <c r="I56" s="39"/>
      <c r="J56" s="39"/>
      <c r="K56" s="39"/>
      <c r="L56" s="39"/>
      <c r="M56" s="39"/>
    </row>
    <row r="57" spans="2:13" x14ac:dyDescent="0.2">
      <c r="B57" s="75" t="str">
        <f>B42</f>
        <v>name 1/role</v>
      </c>
      <c r="D57" s="30">
        <f>U42</f>
        <v>0</v>
      </c>
      <c r="E57" s="30">
        <f>D29</f>
        <v>0</v>
      </c>
      <c r="F57" s="30">
        <f>D57+E57</f>
        <v>0</v>
      </c>
      <c r="H57" s="29" t="e">
        <f>F42/F57</f>
        <v>#DIV/0!</v>
      </c>
      <c r="I57" s="29" t="e">
        <f>J42/F57</f>
        <v>#DIV/0!</v>
      </c>
      <c r="J57" s="29" t="e">
        <f>N42/F57</f>
        <v>#DIV/0!</v>
      </c>
      <c r="K57" s="29"/>
      <c r="L57" s="29" t="e">
        <f>R42/F57</f>
        <v>#DIV/0!</v>
      </c>
      <c r="M57" s="29" t="e">
        <f>E57/F57</f>
        <v>#DIV/0!</v>
      </c>
    </row>
    <row r="58" spans="2:13" x14ac:dyDescent="0.2">
      <c r="B58" s="75" t="str">
        <f>B43</f>
        <v>name 2/role</v>
      </c>
      <c r="D58" s="30">
        <f>U43</f>
        <v>0</v>
      </c>
      <c r="E58" s="30">
        <f>E29</f>
        <v>0</v>
      </c>
      <c r="F58" s="30">
        <f>D58+E58</f>
        <v>0</v>
      </c>
      <c r="H58" s="283" t="e">
        <f>F43/F58</f>
        <v>#DIV/0!</v>
      </c>
      <c r="I58" s="29" t="e">
        <f>J43/F58</f>
        <v>#DIV/0!</v>
      </c>
      <c r="J58" s="29" t="e">
        <f>N43/F58</f>
        <v>#DIV/0!</v>
      </c>
      <c r="K58" s="29"/>
      <c r="L58" s="29" t="e">
        <f>R43/F58</f>
        <v>#DIV/0!</v>
      </c>
      <c r="M58" s="29" t="e">
        <f>E58/F58</f>
        <v>#DIV/0!</v>
      </c>
    </row>
    <row r="59" spans="2:13" x14ac:dyDescent="0.2">
      <c r="B59" s="75" t="str">
        <f>B44</f>
        <v>name 3/role</v>
      </c>
      <c r="D59" s="30">
        <f>U44</f>
        <v>0</v>
      </c>
      <c r="E59" s="30">
        <f>F29</f>
        <v>0</v>
      </c>
      <c r="F59" s="30">
        <f>D59+E59</f>
        <v>0</v>
      </c>
      <c r="H59" s="29" t="e">
        <f>F44/F59</f>
        <v>#DIV/0!</v>
      </c>
      <c r="I59" s="29" t="e">
        <f>J44/F59</f>
        <v>#DIV/0!</v>
      </c>
      <c r="J59" s="29" t="e">
        <f>N44/F59</f>
        <v>#DIV/0!</v>
      </c>
      <c r="K59" s="29"/>
      <c r="L59" s="29" t="e">
        <f>R44/F59</f>
        <v>#DIV/0!</v>
      </c>
      <c r="M59" s="29" t="e">
        <f>E59/F59</f>
        <v>#DIV/0!</v>
      </c>
    </row>
    <row r="60" spans="2:13" x14ac:dyDescent="0.2">
      <c r="D60" s="30"/>
      <c r="E60" s="30"/>
      <c r="F60" s="30"/>
    </row>
    <row r="61" spans="2:13" x14ac:dyDescent="0.2">
      <c r="B61" s="1" t="s">
        <v>11</v>
      </c>
      <c r="D61" s="87">
        <f>SUM(D57:D59)</f>
        <v>0</v>
      </c>
      <c r="E61" s="87">
        <f>SUM(E57:E59)</f>
        <v>0</v>
      </c>
      <c r="F61" s="87">
        <f>SUM(F57:F59)</f>
        <v>0</v>
      </c>
    </row>
    <row r="64" spans="2:13" ht="12.75" x14ac:dyDescent="0.2">
      <c r="D64" s="208"/>
      <c r="E64" s="207"/>
      <c r="F64" s="208"/>
      <c r="G64" s="208"/>
      <c r="H64" s="245"/>
      <c r="I64" s="244"/>
      <c r="J64" s="244"/>
    </row>
  </sheetData>
  <phoneticPr fontId="0" type="noConversion"/>
  <printOptions horizontalCentered="1"/>
  <pageMargins left="0" right="0" top="1" bottom="1" header="0.5" footer="0.5"/>
  <pageSetup scale="56" orientation="landscape" r:id="rId1"/>
  <headerFooter alignWithMargins="0">
    <oddFooter>&amp;R&amp;A\&amp;F
&amp;D</oddFoot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3"/>
  <sheetViews>
    <sheetView workbookViewId="0">
      <selection activeCell="J41" sqref="J41"/>
    </sheetView>
  </sheetViews>
  <sheetFormatPr defaultRowHeight="11.25" x14ac:dyDescent="0.2"/>
  <cols>
    <col min="1" max="1" width="14.85546875" style="1" bestFit="1" customWidth="1"/>
    <col min="2" max="2" width="17.85546875" style="1" customWidth="1"/>
    <col min="3" max="3" width="12" style="1" customWidth="1"/>
    <col min="4" max="4" width="9.7109375" style="1" customWidth="1"/>
    <col min="5" max="5" width="12.7109375" style="1" customWidth="1"/>
    <col min="6" max="6" width="13.85546875" style="1" customWidth="1"/>
    <col min="7" max="7" width="13.5703125" style="1" customWidth="1"/>
    <col min="8" max="8" width="10.7109375" style="1" bestFit="1" customWidth="1"/>
    <col min="9" max="11" width="9.140625" style="1"/>
    <col min="12" max="12" width="1.7109375" style="1" customWidth="1"/>
    <col min="13" max="13" width="9.5703125" style="1" customWidth="1"/>
    <col min="14" max="14" width="9.85546875" style="1" customWidth="1"/>
    <col min="15" max="15" width="10" style="1" customWidth="1"/>
    <col min="16" max="16" width="10.7109375" style="1" customWidth="1"/>
    <col min="17" max="17" width="9.5703125" style="1" customWidth="1"/>
    <col min="18" max="18" width="10.7109375" style="1" customWidth="1"/>
    <col min="19" max="19" width="10.42578125" style="1" customWidth="1"/>
    <col min="20" max="22" width="10.7109375" style="1" customWidth="1"/>
    <col min="23" max="23" width="7.28515625" style="1" customWidth="1"/>
    <col min="24" max="24" width="10.7109375" style="1" customWidth="1"/>
    <col min="25" max="16384" width="9.140625" style="1"/>
  </cols>
  <sheetData>
    <row r="1" spans="1:25" x14ac:dyDescent="0.2">
      <c r="A1" s="164" t="str">
        <f>+'Effort_Billable hours'!A1</f>
        <v>CUNY College</v>
      </c>
      <c r="B1" s="164"/>
      <c r="C1" s="165"/>
      <c r="G1" s="239"/>
      <c r="H1" s="239"/>
      <c r="I1" s="239"/>
      <c r="J1" s="239"/>
    </row>
    <row r="2" spans="1:25" x14ac:dyDescent="0.2">
      <c r="A2" s="164" t="str">
        <f>'Effort_Billable hours'!A2</f>
        <v>(name of service or recharge center)</v>
      </c>
      <c r="B2" s="164"/>
      <c r="C2" s="165"/>
      <c r="G2" s="239"/>
      <c r="H2" s="239"/>
      <c r="I2" s="239"/>
      <c r="J2" s="239"/>
    </row>
    <row r="3" spans="1:25" x14ac:dyDescent="0.2">
      <c r="A3" s="164" t="s">
        <v>213</v>
      </c>
      <c r="B3" s="164"/>
      <c r="C3" s="165"/>
      <c r="G3" s="239"/>
      <c r="H3" s="239"/>
      <c r="I3" s="239"/>
      <c r="J3" s="239"/>
    </row>
    <row r="4" spans="1:25" x14ac:dyDescent="0.2">
      <c r="A4" s="24" t="str">
        <f>'Effort_Billable hours'!A4</f>
        <v xml:space="preserve">CUNY First Account: </v>
      </c>
      <c r="B4" s="164"/>
      <c r="C4" s="165"/>
      <c r="G4" s="239"/>
      <c r="H4" s="239"/>
      <c r="I4" s="239"/>
      <c r="J4" s="239"/>
    </row>
    <row r="5" spans="1:25" s="236" customFormat="1" x14ac:dyDescent="0.2">
      <c r="A5" s="24" t="str">
        <f>+'Effort_Billable hours'!A5</f>
        <v>RF PRSY:</v>
      </c>
      <c r="B5" s="164"/>
      <c r="C5" s="165"/>
      <c r="G5" s="239"/>
      <c r="H5" s="239"/>
      <c r="I5" s="239"/>
      <c r="J5" s="239"/>
    </row>
    <row r="6" spans="1:25" x14ac:dyDescent="0.2">
      <c r="A6" s="164"/>
      <c r="B6" s="24"/>
      <c r="G6" s="239"/>
      <c r="H6" s="239"/>
      <c r="I6" s="239"/>
      <c r="J6" s="239"/>
    </row>
    <row r="7" spans="1:25" x14ac:dyDescent="0.2">
      <c r="C7" s="3" t="s">
        <v>1</v>
      </c>
      <c r="D7" s="3" t="s">
        <v>2</v>
      </c>
      <c r="E7" s="3" t="s">
        <v>133</v>
      </c>
      <c r="F7" s="3" t="s">
        <v>135</v>
      </c>
      <c r="G7" s="3" t="s">
        <v>136</v>
      </c>
      <c r="H7" s="187" t="s">
        <v>230</v>
      </c>
      <c r="I7" s="187" t="s">
        <v>199</v>
      </c>
      <c r="J7" s="3" t="s">
        <v>139</v>
      </c>
      <c r="K7" s="8" t="s">
        <v>140</v>
      </c>
      <c r="M7" s="254" t="s">
        <v>118</v>
      </c>
      <c r="N7" s="254"/>
      <c r="O7" s="254"/>
      <c r="P7" s="254"/>
      <c r="Q7" s="254"/>
      <c r="R7" s="254"/>
      <c r="S7" s="254"/>
      <c r="T7" s="254"/>
      <c r="U7" s="254"/>
      <c r="V7" s="254"/>
      <c r="W7" s="254"/>
      <c r="X7" s="254"/>
    </row>
    <row r="8" spans="1:25" x14ac:dyDescent="0.2">
      <c r="C8" s="2" t="s">
        <v>212</v>
      </c>
      <c r="D8" s="2" t="s">
        <v>129</v>
      </c>
      <c r="E8" s="2" t="s">
        <v>212</v>
      </c>
      <c r="F8" s="2" t="s">
        <v>131</v>
      </c>
      <c r="G8" s="2" t="s">
        <v>134</v>
      </c>
      <c r="H8" s="2" t="s">
        <v>7</v>
      </c>
      <c r="J8" s="2" t="s">
        <v>10</v>
      </c>
      <c r="K8" s="110" t="s">
        <v>11</v>
      </c>
      <c r="L8" s="2"/>
      <c r="M8" s="256" t="str">
        <f>'Effort_Billable hours'!D37</f>
        <v>Service 1</v>
      </c>
      <c r="N8" s="257"/>
      <c r="O8" s="260" t="str">
        <f>'Effort_Billable hours'!H37</f>
        <v>Service 2</v>
      </c>
      <c r="P8" s="261"/>
      <c r="Q8" s="262" t="str">
        <f>'Effort_Billable hours'!L37</f>
        <v>Service 3</v>
      </c>
      <c r="R8" s="263"/>
      <c r="S8" s="264" t="str">
        <f>'Effort_Billable hours'!P37</f>
        <v>Service 4</v>
      </c>
      <c r="T8" s="265"/>
      <c r="W8" s="255" t="s">
        <v>21</v>
      </c>
      <c r="X8" s="255"/>
      <c r="Y8" s="3"/>
    </row>
    <row r="9" spans="1:25" x14ac:dyDescent="0.2">
      <c r="C9" s="2" t="s">
        <v>170</v>
      </c>
      <c r="D9" s="2" t="s">
        <v>130</v>
      </c>
      <c r="E9" s="2" t="s">
        <v>131</v>
      </c>
      <c r="F9" s="2" t="s">
        <v>137</v>
      </c>
      <c r="G9" s="2" t="s">
        <v>126</v>
      </c>
      <c r="H9" s="2" t="s">
        <v>52</v>
      </c>
      <c r="I9" s="2" t="s">
        <v>9</v>
      </c>
      <c r="J9" s="2" t="s">
        <v>7</v>
      </c>
      <c r="K9" s="110" t="s">
        <v>54</v>
      </c>
      <c r="L9" s="2"/>
      <c r="M9" s="258"/>
      <c r="N9" s="259"/>
      <c r="O9" s="258"/>
      <c r="P9" s="259"/>
      <c r="Q9" s="258"/>
      <c r="R9" s="259"/>
      <c r="S9" s="258"/>
      <c r="T9" s="259"/>
      <c r="U9" s="250" t="s">
        <v>74</v>
      </c>
      <c r="V9" s="251"/>
      <c r="W9" s="252" t="s">
        <v>11</v>
      </c>
      <c r="X9" s="253"/>
      <c r="Y9" s="3"/>
    </row>
    <row r="10" spans="1:25" ht="12" thickBot="1" x14ac:dyDescent="0.25">
      <c r="A10" s="24"/>
      <c r="B10" s="2" t="s">
        <v>48</v>
      </c>
      <c r="C10" s="2" t="s">
        <v>6</v>
      </c>
      <c r="D10" s="2" t="s">
        <v>131</v>
      </c>
      <c r="E10" s="2" t="s">
        <v>132</v>
      </c>
      <c r="F10" s="2" t="s">
        <v>138</v>
      </c>
      <c r="G10" s="2" t="s">
        <v>127</v>
      </c>
      <c r="H10" s="2" t="s">
        <v>6</v>
      </c>
      <c r="I10" s="2" t="s">
        <v>7</v>
      </c>
      <c r="J10" s="2" t="s">
        <v>8</v>
      </c>
      <c r="K10" s="110" t="s">
        <v>12</v>
      </c>
      <c r="L10" s="2"/>
      <c r="M10" s="2" t="s">
        <v>13</v>
      </c>
      <c r="N10" s="2" t="s">
        <v>14</v>
      </c>
      <c r="O10" s="2" t="s">
        <v>13</v>
      </c>
      <c r="P10" s="2" t="s">
        <v>14</v>
      </c>
      <c r="Q10" s="2" t="s">
        <v>13</v>
      </c>
      <c r="R10" s="2" t="s">
        <v>14</v>
      </c>
      <c r="S10" s="2" t="s">
        <v>13</v>
      </c>
      <c r="T10" s="2" t="s">
        <v>14</v>
      </c>
      <c r="U10" s="2" t="s">
        <v>13</v>
      </c>
      <c r="V10" s="2" t="s">
        <v>14</v>
      </c>
      <c r="W10" s="2" t="s">
        <v>13</v>
      </c>
      <c r="X10" s="2" t="s">
        <v>14</v>
      </c>
      <c r="Y10" s="3"/>
    </row>
    <row r="11" spans="1:25" x14ac:dyDescent="0.2">
      <c r="A11" s="39"/>
      <c r="B11" s="39"/>
      <c r="C11" s="39"/>
      <c r="D11" s="39"/>
      <c r="E11" s="39"/>
      <c r="F11" s="39"/>
      <c r="G11" s="39"/>
      <c r="H11" s="39"/>
      <c r="I11" s="39"/>
      <c r="J11" s="39"/>
      <c r="K11" s="111"/>
      <c r="L11" s="39"/>
      <c r="M11" s="39"/>
      <c r="N11" s="282"/>
      <c r="O11" s="39"/>
      <c r="P11" s="39"/>
      <c r="Q11" s="39"/>
      <c r="R11" s="39"/>
      <c r="S11" s="39"/>
      <c r="T11" s="39"/>
      <c r="U11" s="39"/>
      <c r="V11" s="39"/>
      <c r="W11" s="39"/>
      <c r="X11" s="39"/>
    </row>
    <row r="12" spans="1:25" x14ac:dyDescent="0.2">
      <c r="A12" s="51" t="str">
        <f>'Effort_Billable hours'!D8</f>
        <v>name 1</v>
      </c>
      <c r="B12" s="51" t="str">
        <f>'Effort_Billable hours'!D9</f>
        <v>role</v>
      </c>
      <c r="C12" s="112">
        <v>100000</v>
      </c>
      <c r="D12" s="113">
        <f>'Effort_Billable hours'!D21</f>
        <v>0</v>
      </c>
      <c r="E12" s="114">
        <f>C12*D12</f>
        <v>0</v>
      </c>
      <c r="F12" s="137"/>
      <c r="G12" s="114">
        <f>E12-F12</f>
        <v>0</v>
      </c>
      <c r="H12" s="240">
        <f>G12*40.6%</f>
        <v>0</v>
      </c>
      <c r="I12" s="240">
        <f>G12*1%</f>
        <v>0</v>
      </c>
      <c r="J12" s="115">
        <f>H12-I12</f>
        <v>0</v>
      </c>
      <c r="K12" s="116">
        <f>G12+J12</f>
        <v>0</v>
      </c>
      <c r="L12" s="56"/>
      <c r="M12" s="117" t="e">
        <f>'Effort_Billable hours'!H57</f>
        <v>#DIV/0!</v>
      </c>
      <c r="N12" s="281" t="e">
        <f>M12*K12</f>
        <v>#DIV/0!</v>
      </c>
      <c r="O12" s="117" t="e">
        <f>'Effort_Billable hours'!I57</f>
        <v>#DIV/0!</v>
      </c>
      <c r="P12" s="43" t="e">
        <f>O12*K12</f>
        <v>#DIV/0!</v>
      </c>
      <c r="Q12" s="117" t="e">
        <f>'Effort_Billable hours'!J57</f>
        <v>#DIV/0!</v>
      </c>
      <c r="R12" s="43" t="e">
        <f>Q12*K12</f>
        <v>#DIV/0!</v>
      </c>
      <c r="S12" s="117" t="e">
        <f>'Effort_Billable hours'!L57</f>
        <v>#DIV/0!</v>
      </c>
      <c r="T12" s="43" t="e">
        <f>S12*K12</f>
        <v>#DIV/0!</v>
      </c>
      <c r="U12" s="118" t="e">
        <f>'Effort_Billable hours'!M57</f>
        <v>#DIV/0!</v>
      </c>
      <c r="V12" s="43" t="e">
        <f>U12*K12</f>
        <v>#DIV/0!</v>
      </c>
      <c r="W12" s="100" t="e">
        <f t="shared" ref="W12:X14" si="0">S12+Q12+O12+M12+U12</f>
        <v>#DIV/0!</v>
      </c>
      <c r="X12" s="43" t="e">
        <f t="shared" si="0"/>
        <v>#DIV/0!</v>
      </c>
    </row>
    <row r="13" spans="1:25" x14ac:dyDescent="0.2">
      <c r="A13" s="51" t="str">
        <f>'Effort_Billable hours'!E8</f>
        <v>name 2</v>
      </c>
      <c r="B13" s="51" t="str">
        <f>'Effort_Billable hours'!E9</f>
        <v>role</v>
      </c>
      <c r="C13" s="112">
        <v>100000</v>
      </c>
      <c r="D13" s="113">
        <f>'Effort_Billable hours'!E21</f>
        <v>0</v>
      </c>
      <c r="E13" s="114">
        <f>C13*D13</f>
        <v>0</v>
      </c>
      <c r="F13" s="137"/>
      <c r="G13" s="114">
        <f>E13-F13</f>
        <v>0</v>
      </c>
      <c r="H13" s="240">
        <f t="shared" ref="H13" si="1">G13*27.2%</f>
        <v>0</v>
      </c>
      <c r="I13" s="240">
        <f t="shared" ref="I13:I14" si="2">G13*1%</f>
        <v>0</v>
      </c>
      <c r="J13" s="115">
        <f>H13-I13</f>
        <v>0</v>
      </c>
      <c r="K13" s="116">
        <f>G13+J13</f>
        <v>0</v>
      </c>
      <c r="L13" s="56"/>
      <c r="M13" s="117" t="e">
        <f>'Effort_Billable hours'!H58</f>
        <v>#DIV/0!</v>
      </c>
      <c r="N13" s="43" t="e">
        <f>M13*K13</f>
        <v>#DIV/0!</v>
      </c>
      <c r="O13" s="117" t="e">
        <f>'Effort_Billable hours'!I58</f>
        <v>#DIV/0!</v>
      </c>
      <c r="P13" s="43" t="e">
        <f>O13*K13</f>
        <v>#DIV/0!</v>
      </c>
      <c r="Q13" s="117" t="e">
        <f>'Effort_Billable hours'!J58</f>
        <v>#DIV/0!</v>
      </c>
      <c r="R13" s="43" t="e">
        <f>Q13*K13</f>
        <v>#DIV/0!</v>
      </c>
      <c r="S13" s="117" t="e">
        <f>'Effort_Billable hours'!L58</f>
        <v>#DIV/0!</v>
      </c>
      <c r="T13" s="43" t="e">
        <f>S13*K13</f>
        <v>#DIV/0!</v>
      </c>
      <c r="U13" s="118" t="e">
        <f>'Effort_Billable hours'!M58</f>
        <v>#DIV/0!</v>
      </c>
      <c r="V13" s="43" t="e">
        <f>U13*K13</f>
        <v>#DIV/0!</v>
      </c>
      <c r="W13" s="100" t="e">
        <f t="shared" si="0"/>
        <v>#DIV/0!</v>
      </c>
      <c r="X13" s="43" t="e">
        <f t="shared" si="0"/>
        <v>#DIV/0!</v>
      </c>
    </row>
    <row r="14" spans="1:25" x14ac:dyDescent="0.2">
      <c r="A14" s="51" t="str">
        <f>'Effort_Billable hours'!F8</f>
        <v>name 3</v>
      </c>
      <c r="B14" s="51" t="str">
        <f>'Effort_Billable hours'!F9</f>
        <v>role</v>
      </c>
      <c r="C14" s="112">
        <v>100000</v>
      </c>
      <c r="D14" s="113">
        <f>'Effort_Billable hours'!F21</f>
        <v>0</v>
      </c>
      <c r="E14" s="114">
        <f>C14*D14</f>
        <v>0</v>
      </c>
      <c r="F14" s="137"/>
      <c r="G14" s="114">
        <f>E14-F14</f>
        <v>0</v>
      </c>
      <c r="H14" s="240">
        <f>G14*27.2%</f>
        <v>0</v>
      </c>
      <c r="I14" s="240">
        <f t="shared" si="2"/>
        <v>0</v>
      </c>
      <c r="J14" s="115">
        <f>H14-I14</f>
        <v>0</v>
      </c>
      <c r="K14" s="116">
        <f>G14+J14</f>
        <v>0</v>
      </c>
      <c r="L14" s="56"/>
      <c r="M14" s="117" t="e">
        <f>'Effort_Billable hours'!H59</f>
        <v>#DIV/0!</v>
      </c>
      <c r="N14" s="43" t="e">
        <f>M14*K14</f>
        <v>#DIV/0!</v>
      </c>
      <c r="O14" s="117" t="e">
        <f>'Effort_Billable hours'!I59</f>
        <v>#DIV/0!</v>
      </c>
      <c r="P14" s="43" t="e">
        <f>O14*K14</f>
        <v>#DIV/0!</v>
      </c>
      <c r="Q14" s="117" t="e">
        <f>'Effort_Billable hours'!J59</f>
        <v>#DIV/0!</v>
      </c>
      <c r="R14" s="43" t="e">
        <f>Q14*K14</f>
        <v>#DIV/0!</v>
      </c>
      <c r="S14" s="117" t="e">
        <f>'Effort_Billable hours'!L59</f>
        <v>#DIV/0!</v>
      </c>
      <c r="T14" s="43" t="e">
        <f>S14*K14</f>
        <v>#DIV/0!</v>
      </c>
      <c r="U14" s="118" t="e">
        <f>'Effort_Billable hours'!M59</f>
        <v>#DIV/0!</v>
      </c>
      <c r="V14" s="43" t="e">
        <f>U14*K14</f>
        <v>#DIV/0!</v>
      </c>
      <c r="W14" s="100" t="e">
        <f t="shared" si="0"/>
        <v>#DIV/0!</v>
      </c>
      <c r="X14" s="43" t="e">
        <f t="shared" si="0"/>
        <v>#DIV/0!</v>
      </c>
    </row>
    <row r="15" spans="1:25" x14ac:dyDescent="0.2">
      <c r="A15" s="4"/>
      <c r="B15" s="4"/>
      <c r="C15" s="119"/>
      <c r="D15" s="120"/>
      <c r="E15" s="81"/>
      <c r="F15" s="81"/>
      <c r="G15" s="81"/>
      <c r="H15" s="81"/>
      <c r="I15" s="81"/>
      <c r="J15" s="121"/>
      <c r="K15" s="122"/>
      <c r="L15" s="56"/>
      <c r="M15" s="100"/>
      <c r="N15" s="4"/>
      <c r="O15" s="100"/>
      <c r="P15" s="4"/>
      <c r="Q15" s="100"/>
      <c r="R15" s="4"/>
      <c r="S15" s="100"/>
      <c r="T15" s="4"/>
      <c r="U15" s="4"/>
      <c r="V15" s="4"/>
      <c r="W15" s="100"/>
      <c r="X15" s="41"/>
    </row>
    <row r="16" spans="1:25" ht="12" thickBot="1" x14ac:dyDescent="0.25">
      <c r="A16" s="42" t="s">
        <v>62</v>
      </c>
      <c r="B16" s="4"/>
      <c r="C16" s="43"/>
      <c r="D16" s="43"/>
      <c r="E16" s="49">
        <f t="shared" ref="E16:K16" si="3">SUM(E12:E14)</f>
        <v>0</v>
      </c>
      <c r="F16" s="49">
        <f t="shared" si="3"/>
        <v>0</v>
      </c>
      <c r="G16" s="49">
        <f>SUM(G12:G14)</f>
        <v>0</v>
      </c>
      <c r="H16" s="49">
        <f t="shared" si="3"/>
        <v>0</v>
      </c>
      <c r="I16" s="49">
        <f t="shared" si="3"/>
        <v>0</v>
      </c>
      <c r="J16" s="123">
        <f t="shared" si="3"/>
        <v>0</v>
      </c>
      <c r="K16" s="124">
        <f t="shared" si="3"/>
        <v>0</v>
      </c>
      <c r="L16" s="56"/>
      <c r="M16" s="100"/>
      <c r="N16" s="125" t="e">
        <f>SUM(N12:N14)</f>
        <v>#DIV/0!</v>
      </c>
      <c r="O16" s="100"/>
      <c r="P16" s="125" t="e">
        <f>SUM(P12:P14)</f>
        <v>#DIV/0!</v>
      </c>
      <c r="Q16" s="100"/>
      <c r="R16" s="125" t="e">
        <f>SUM(R12:R14)</f>
        <v>#DIV/0!</v>
      </c>
      <c r="S16" s="100"/>
      <c r="T16" s="125" t="e">
        <f>SUM(T12:T14)</f>
        <v>#DIV/0!</v>
      </c>
      <c r="U16" s="44"/>
      <c r="V16" s="125" t="e">
        <f>SUM(V12:V14)</f>
        <v>#DIV/0!</v>
      </c>
      <c r="W16" s="100"/>
      <c r="X16" s="49" t="e">
        <f>SUM(X12:X14)</f>
        <v>#DIV/0!</v>
      </c>
    </row>
    <row r="17" spans="1:24" ht="12" thickTop="1" x14ac:dyDescent="0.2">
      <c r="A17" s="4"/>
      <c r="B17" s="4"/>
      <c r="C17" s="69"/>
      <c r="D17" s="69"/>
      <c r="E17" s="4"/>
      <c r="F17" s="4"/>
      <c r="G17" s="4"/>
      <c r="H17" s="4"/>
      <c r="I17" s="4"/>
      <c r="J17" s="55"/>
      <c r="K17" s="126"/>
      <c r="L17" s="56"/>
      <c r="M17" s="100"/>
      <c r="N17" s="125"/>
      <c r="O17" s="100"/>
      <c r="P17" s="125"/>
      <c r="Q17" s="100"/>
      <c r="R17" s="125"/>
      <c r="S17" s="100"/>
      <c r="T17" s="125"/>
      <c r="U17" s="44"/>
      <c r="V17" s="125"/>
      <c r="W17" s="100"/>
      <c r="X17" s="44"/>
    </row>
    <row r="18" spans="1:24" x14ac:dyDescent="0.2">
      <c r="A18" s="4"/>
      <c r="B18" s="4"/>
      <c r="C18" s="4"/>
      <c r="D18" s="4"/>
      <c r="E18" s="4"/>
      <c r="F18" s="4"/>
      <c r="G18" s="4"/>
      <c r="H18" s="4"/>
      <c r="I18" s="4"/>
      <c r="J18" s="4"/>
      <c r="K18" s="44"/>
      <c r="L18" s="51"/>
      <c r="M18" s="138"/>
      <c r="N18" s="139"/>
      <c r="O18" s="100"/>
      <c r="P18" s="44"/>
      <c r="Q18" s="100"/>
      <c r="R18" s="44"/>
      <c r="S18" s="100"/>
      <c r="T18" s="44"/>
      <c r="U18" s="44"/>
      <c r="V18" s="44"/>
      <c r="W18" s="100"/>
      <c r="X18" s="44"/>
    </row>
    <row r="19" spans="1:24" x14ac:dyDescent="0.2">
      <c r="A19" s="137" t="s">
        <v>214</v>
      </c>
      <c r="B19" s="137"/>
      <c r="C19" s="75"/>
      <c r="D19" s="75"/>
      <c r="E19" s="75"/>
      <c r="F19" s="75"/>
      <c r="G19" s="75"/>
      <c r="H19" s="75"/>
      <c r="I19" s="75"/>
      <c r="J19" s="75"/>
      <c r="K19" s="75"/>
      <c r="L19" s="51"/>
      <c r="M19" s="138"/>
      <c r="N19" s="51"/>
      <c r="O19" s="100"/>
      <c r="P19" s="4"/>
      <c r="Q19" s="100"/>
      <c r="R19" s="4"/>
      <c r="S19" s="100"/>
      <c r="T19" s="4"/>
      <c r="U19" s="4"/>
      <c r="V19" s="4"/>
      <c r="W19" s="100"/>
      <c r="X19" s="69"/>
    </row>
    <row r="20" spans="1:24" x14ac:dyDescent="0.2">
      <c r="A20" s="11" t="s">
        <v>110</v>
      </c>
      <c r="B20" s="11"/>
      <c r="C20" s="11"/>
      <c r="D20" s="51"/>
      <c r="E20" s="51"/>
      <c r="F20" s="51"/>
      <c r="G20" s="51"/>
      <c r="H20" s="51"/>
      <c r="I20" s="4"/>
      <c r="J20" s="4"/>
      <c r="K20" s="4"/>
      <c r="L20" s="51"/>
      <c r="M20" s="138"/>
      <c r="N20" s="51"/>
      <c r="O20" s="100"/>
      <c r="P20" s="4"/>
      <c r="Q20" s="100"/>
      <c r="R20" s="4"/>
      <c r="S20" s="100"/>
      <c r="T20" s="4"/>
      <c r="U20" s="4"/>
      <c r="V20" s="4"/>
      <c r="W20" s="100"/>
      <c r="X20" s="4"/>
    </row>
    <row r="21" spans="1:24" x14ac:dyDescent="0.2">
      <c r="A21" s="20" t="s">
        <v>162</v>
      </c>
      <c r="B21" s="20"/>
      <c r="C21" s="20"/>
      <c r="D21" s="20"/>
      <c r="E21" s="20"/>
      <c r="F21" s="20"/>
      <c r="G21" s="20"/>
      <c r="H21" s="20"/>
      <c r="I21" s="25"/>
      <c r="J21" s="25"/>
      <c r="K21" s="25"/>
      <c r="L21" s="25"/>
      <c r="M21" s="83"/>
      <c r="N21" s="25"/>
      <c r="O21" s="83"/>
      <c r="P21" s="25"/>
      <c r="Q21" s="83"/>
      <c r="R21" s="25"/>
      <c r="S21" s="83"/>
      <c r="T21" s="25"/>
      <c r="U21" s="25"/>
      <c r="V21" s="25"/>
      <c r="W21" s="83"/>
      <c r="X21" s="25"/>
    </row>
    <row r="22" spans="1:24" x14ac:dyDescent="0.2">
      <c r="A22" s="20"/>
      <c r="B22" s="20"/>
      <c r="C22" s="20"/>
      <c r="D22" s="20"/>
      <c r="E22" s="20"/>
      <c r="F22" s="20"/>
      <c r="G22" s="20"/>
      <c r="H22" s="20"/>
      <c r="I22" s="25"/>
      <c r="J22" s="25"/>
      <c r="K22" s="25"/>
      <c r="L22" s="25"/>
      <c r="M22" s="83"/>
      <c r="N22" s="25"/>
      <c r="O22" s="83"/>
      <c r="P22" s="25"/>
      <c r="Q22" s="83"/>
      <c r="R22" s="25"/>
      <c r="S22" s="83"/>
      <c r="T22" s="25"/>
      <c r="U22" s="25"/>
      <c r="V22" s="25"/>
      <c r="W22" s="83"/>
      <c r="X22" s="25"/>
    </row>
    <row r="24" spans="1:24" x14ac:dyDescent="0.2">
      <c r="B24" s="27" t="s">
        <v>88</v>
      </c>
    </row>
    <row r="25" spans="1:24" x14ac:dyDescent="0.2">
      <c r="B25" s="7" t="s">
        <v>58</v>
      </c>
    </row>
    <row r="26" spans="1:24" x14ac:dyDescent="0.2">
      <c r="H26" s="127"/>
      <c r="I26" s="9"/>
      <c r="J26" s="128"/>
    </row>
    <row r="27" spans="1:24" x14ac:dyDescent="0.2">
      <c r="B27" s="31" t="s">
        <v>59</v>
      </c>
      <c r="E27" s="129" t="s">
        <v>60</v>
      </c>
      <c r="F27" s="31" t="s">
        <v>89</v>
      </c>
      <c r="H27" s="130" t="s">
        <v>63</v>
      </c>
      <c r="I27" s="25"/>
      <c r="J27" s="131"/>
    </row>
    <row r="28" spans="1:24" x14ac:dyDescent="0.2">
      <c r="B28" s="1" t="s">
        <v>107</v>
      </c>
      <c r="C28" s="59" t="e">
        <f>N16</f>
        <v>#DIV/0!</v>
      </c>
      <c r="E28" s="29" t="e">
        <f>C28/$C$33</f>
        <v>#DIV/0!</v>
      </c>
      <c r="F28" s="30" t="e">
        <f>E28*$F$33</f>
        <v>#DIV/0!</v>
      </c>
      <c r="H28" s="284" t="e">
        <f>C28+F28</f>
        <v>#DIV/0!</v>
      </c>
      <c r="I28" s="25"/>
      <c r="J28" s="131"/>
    </row>
    <row r="29" spans="1:24" x14ac:dyDescent="0.2">
      <c r="B29" s="1" t="s">
        <v>108</v>
      </c>
      <c r="C29" s="59" t="e">
        <f>P16</f>
        <v>#DIV/0!</v>
      </c>
      <c r="E29" s="29" t="e">
        <f>C29/$C$33</f>
        <v>#DIV/0!</v>
      </c>
      <c r="F29" s="30" t="e">
        <f>E29*$F$33</f>
        <v>#DIV/0!</v>
      </c>
      <c r="H29" s="132" t="e">
        <f>C29+F29</f>
        <v>#DIV/0!</v>
      </c>
      <c r="I29" s="21" t="s">
        <v>94</v>
      </c>
      <c r="J29" s="131"/>
    </row>
    <row r="30" spans="1:24" x14ac:dyDescent="0.2">
      <c r="B30" s="1" t="s">
        <v>109</v>
      </c>
      <c r="C30" s="59" t="e">
        <f>R16</f>
        <v>#DIV/0!</v>
      </c>
      <c r="E30" s="29" t="e">
        <f>C30/$C$33</f>
        <v>#DIV/0!</v>
      </c>
      <c r="F30" s="30" t="e">
        <f>E30*$F$33</f>
        <v>#DIV/0!</v>
      </c>
      <c r="H30" s="132" t="e">
        <f>C30+F30</f>
        <v>#DIV/0!</v>
      </c>
      <c r="I30" s="21" t="s">
        <v>95</v>
      </c>
      <c r="J30" s="131"/>
    </row>
    <row r="31" spans="1:24" x14ac:dyDescent="0.2">
      <c r="B31" s="1" t="s">
        <v>193</v>
      </c>
      <c r="C31" s="59" t="e">
        <f>T16</f>
        <v>#DIV/0!</v>
      </c>
      <c r="E31" s="29" t="e">
        <f>C31/$C$33</f>
        <v>#DIV/0!</v>
      </c>
      <c r="F31" s="30" t="e">
        <f>E31*$F$33</f>
        <v>#DIV/0!</v>
      </c>
      <c r="H31" s="132" t="e">
        <f>C31+F31</f>
        <v>#DIV/0!</v>
      </c>
      <c r="I31" s="21" t="s">
        <v>96</v>
      </c>
      <c r="J31" s="131"/>
    </row>
    <row r="32" spans="1:24" x14ac:dyDescent="0.2">
      <c r="C32" s="9"/>
      <c r="E32" s="9"/>
      <c r="F32" s="61"/>
      <c r="H32" s="133"/>
      <c r="I32" s="25"/>
      <c r="J32" s="131"/>
    </row>
    <row r="33" spans="2:10" x14ac:dyDescent="0.2">
      <c r="B33" s="1" t="s">
        <v>11</v>
      </c>
      <c r="C33" s="59" t="e">
        <f>SUM(C28:C31)</f>
        <v>#DIV/0!</v>
      </c>
      <c r="E33" s="29" t="e">
        <f>SUM(E28:E31)</f>
        <v>#DIV/0!</v>
      </c>
      <c r="F33" s="30" t="e">
        <f>V16</f>
        <v>#DIV/0!</v>
      </c>
      <c r="H33" s="132" t="e">
        <f>SUM(H28:H31)</f>
        <v>#DIV/0!</v>
      </c>
      <c r="I33" s="25"/>
      <c r="J33" s="131"/>
    </row>
    <row r="34" spans="2:10" x14ac:dyDescent="0.2">
      <c r="C34" s="9"/>
      <c r="E34" s="9"/>
      <c r="F34" s="166" t="e">
        <f>SUM(F28:F31)</f>
        <v>#DIV/0!</v>
      </c>
      <c r="G34" s="1" t="s">
        <v>61</v>
      </c>
      <c r="H34" s="134"/>
      <c r="I34" s="135"/>
      <c r="J34" s="136"/>
    </row>
    <row r="36" spans="2:10" ht="12.75" x14ac:dyDescent="0.2">
      <c r="C36" s="208"/>
      <c r="D36" s="165"/>
      <c r="E36" s="165"/>
      <c r="F36" s="165"/>
      <c r="G36" s="165"/>
    </row>
    <row r="38" spans="2:10" x14ac:dyDescent="0.2">
      <c r="C38" s="165"/>
      <c r="D38" s="165"/>
      <c r="E38" s="165"/>
      <c r="F38" s="165"/>
      <c r="G38" s="165"/>
    </row>
    <row r="39" spans="2:10" x14ac:dyDescent="0.2">
      <c r="C39" s="165"/>
      <c r="D39" s="165"/>
      <c r="E39" s="165"/>
      <c r="F39" s="165"/>
      <c r="G39" s="165"/>
    </row>
    <row r="40" spans="2:10" ht="12.75" x14ac:dyDescent="0.2">
      <c r="B40" s="205" t="s">
        <v>205</v>
      </c>
      <c r="C40" s="206"/>
      <c r="D40" s="205"/>
      <c r="E40" s="205"/>
      <c r="F40" s="243"/>
      <c r="G40" s="165"/>
      <c r="H40" s="165"/>
    </row>
    <row r="41" spans="2:10" x14ac:dyDescent="0.2">
      <c r="C41" s="165"/>
      <c r="D41" s="165"/>
      <c r="E41" s="165"/>
      <c r="F41" s="165"/>
      <c r="G41" s="165"/>
    </row>
    <row r="42" spans="2:10" x14ac:dyDescent="0.2">
      <c r="C42" s="165"/>
      <c r="D42" s="165"/>
      <c r="E42" s="165"/>
      <c r="F42" s="165"/>
      <c r="G42" s="165"/>
    </row>
    <row r="43" spans="2:10" x14ac:dyDescent="0.2">
      <c r="C43" s="165"/>
      <c r="D43" s="165"/>
      <c r="E43" s="165"/>
      <c r="F43" s="165"/>
      <c r="G43" s="165"/>
    </row>
  </sheetData>
  <mergeCells count="8">
    <mergeCell ref="U9:V9"/>
    <mergeCell ref="W9:X9"/>
    <mergeCell ref="M7:X7"/>
    <mergeCell ref="W8:X8"/>
    <mergeCell ref="M8:N9"/>
    <mergeCell ref="O8:P9"/>
    <mergeCell ref="Q8:R9"/>
    <mergeCell ref="S8:T9"/>
  </mergeCells>
  <phoneticPr fontId="0" type="noConversion"/>
  <printOptions horizontalCentered="1"/>
  <pageMargins left="0" right="0" top="0.5" bottom="0.5" header="0.5" footer="0.5"/>
  <pageSetup scale="53" orientation="landscape" r:id="rId1"/>
  <headerFooter alignWithMargins="0">
    <oddFooter>&amp;R&amp;A\&amp;F
&amp;D</oddFooter>
  </headerFooter>
  <rowBreaks count="1" manualBreakCount="1">
    <brk id="66"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workbookViewId="0">
      <selection activeCell="E36" sqref="E36"/>
    </sheetView>
  </sheetViews>
  <sheetFormatPr defaultRowHeight="11.25" x14ac:dyDescent="0.2"/>
  <cols>
    <col min="1" max="1" width="9" style="1" bestFit="1" customWidth="1"/>
    <col min="2" max="2" width="26.140625" style="1" bestFit="1" customWidth="1"/>
    <col min="3" max="3" width="23.5703125" style="1" bestFit="1" customWidth="1"/>
    <col min="4" max="4" width="19.5703125" style="1" customWidth="1"/>
    <col min="5" max="5" width="15.7109375" style="1" customWidth="1"/>
    <col min="6" max="13" width="14.140625" style="1" customWidth="1"/>
    <col min="14" max="14" width="6.7109375" style="1" customWidth="1"/>
    <col min="15" max="15" width="12.7109375" style="1" customWidth="1"/>
    <col min="16" max="16384" width="9.140625" style="1"/>
  </cols>
  <sheetData>
    <row r="1" spans="1:12" x14ac:dyDescent="0.2">
      <c r="A1" s="164" t="str">
        <f>+'Effort_Billable hours'!A1</f>
        <v>CUNY College</v>
      </c>
      <c r="B1" s="165"/>
      <c r="C1" s="165"/>
    </row>
    <row r="2" spans="1:12" x14ac:dyDescent="0.2">
      <c r="A2" s="164" t="str">
        <f>'Effort_Billable hours'!A2</f>
        <v>(name of service or recharge center)</v>
      </c>
      <c r="B2" s="165"/>
      <c r="C2" s="165"/>
    </row>
    <row r="3" spans="1:12" x14ac:dyDescent="0.2">
      <c r="A3" s="164" t="s">
        <v>216</v>
      </c>
      <c r="B3" s="165"/>
      <c r="C3" s="165"/>
    </row>
    <row r="4" spans="1:12" x14ac:dyDescent="0.2">
      <c r="A4" s="164" t="str">
        <f>'Effort_Billable hours'!A4</f>
        <v xml:space="preserve">CUNY First Account: </v>
      </c>
      <c r="B4" s="165"/>
      <c r="C4" s="165"/>
    </row>
    <row r="5" spans="1:12" s="236" customFormat="1" x14ac:dyDescent="0.2">
      <c r="A5" s="164" t="str">
        <f>+'Effort_Billable hours'!A5</f>
        <v>RF PRSY:</v>
      </c>
      <c r="B5" s="165"/>
      <c r="C5" s="165"/>
    </row>
    <row r="6" spans="1:12" x14ac:dyDescent="0.2">
      <c r="A6" s="164"/>
      <c r="B6" s="165"/>
      <c r="C6" s="165"/>
    </row>
    <row r="8" spans="1:12" x14ac:dyDescent="0.2">
      <c r="A8" s="27" t="s">
        <v>217</v>
      </c>
      <c r="K8" s="2" t="s">
        <v>26</v>
      </c>
      <c r="L8" s="2" t="s">
        <v>195</v>
      </c>
    </row>
    <row r="9" spans="1:12" x14ac:dyDescent="0.2">
      <c r="A9" s="24"/>
      <c r="E9" s="2" t="s">
        <v>30</v>
      </c>
      <c r="H9" s="2" t="s">
        <v>22</v>
      </c>
      <c r="J9" s="2" t="s">
        <v>24</v>
      </c>
      <c r="K9" s="2" t="s">
        <v>27</v>
      </c>
      <c r="L9" s="2" t="s">
        <v>24</v>
      </c>
    </row>
    <row r="10" spans="1:12" ht="12" thickBot="1" x14ac:dyDescent="0.25">
      <c r="A10" s="6" t="s">
        <v>15</v>
      </c>
      <c r="B10" s="6" t="s">
        <v>16</v>
      </c>
      <c r="C10" s="6" t="s">
        <v>17</v>
      </c>
      <c r="D10" s="6" t="s">
        <v>163</v>
      </c>
      <c r="E10" s="6" t="s">
        <v>24</v>
      </c>
      <c r="F10" s="6" t="s">
        <v>18</v>
      </c>
      <c r="G10" s="140" t="s">
        <v>19</v>
      </c>
      <c r="H10" s="140" t="s">
        <v>23</v>
      </c>
      <c r="I10" s="6" t="s">
        <v>20</v>
      </c>
      <c r="J10" s="6" t="s">
        <v>25</v>
      </c>
      <c r="K10" s="6" t="s">
        <v>28</v>
      </c>
      <c r="L10" s="6" t="s">
        <v>29</v>
      </c>
    </row>
    <row r="11" spans="1:12" x14ac:dyDescent="0.2">
      <c r="A11" s="152"/>
      <c r="B11" s="153"/>
      <c r="C11" s="153"/>
      <c r="D11" s="154"/>
      <c r="E11" s="152"/>
      <c r="F11" s="152"/>
      <c r="G11" s="155"/>
      <c r="H11" s="155"/>
      <c r="I11" s="197"/>
      <c r="J11" s="198">
        <f>G11-H11</f>
        <v>0</v>
      </c>
      <c r="K11" s="199"/>
      <c r="L11" s="34" t="e">
        <f>(G11-H11)/I11</f>
        <v>#DIV/0!</v>
      </c>
    </row>
    <row r="12" spans="1:12" x14ac:dyDescent="0.2">
      <c r="A12" s="152"/>
      <c r="B12" s="153"/>
      <c r="C12" s="153"/>
      <c r="D12" s="154"/>
      <c r="E12" s="152"/>
      <c r="F12" s="152"/>
      <c r="G12" s="155"/>
      <c r="H12" s="155"/>
      <c r="I12" s="156"/>
      <c r="J12" s="86">
        <f>G12-H12</f>
        <v>0</v>
      </c>
      <c r="K12" s="196"/>
      <c r="L12" s="34" t="e">
        <f>(G12-H12)/I12</f>
        <v>#DIV/0!</v>
      </c>
    </row>
    <row r="13" spans="1:12" x14ac:dyDescent="0.2">
      <c r="A13" s="152"/>
      <c r="B13" s="153"/>
      <c r="C13" s="153"/>
      <c r="D13" s="154"/>
      <c r="E13" s="152"/>
      <c r="F13" s="152"/>
      <c r="G13" s="155"/>
      <c r="H13" s="155"/>
      <c r="I13" s="156"/>
      <c r="J13" s="86">
        <f>G13-H13</f>
        <v>0</v>
      </c>
      <c r="K13" s="196"/>
      <c r="L13" s="34" t="e">
        <f>(G13-H13)/I13</f>
        <v>#DIV/0!</v>
      </c>
    </row>
    <row r="14" spans="1:12" x14ac:dyDescent="0.2">
      <c r="A14" s="152"/>
      <c r="B14" s="153"/>
      <c r="C14" s="153"/>
      <c r="D14" s="154"/>
      <c r="E14" s="152"/>
      <c r="F14" s="152"/>
      <c r="G14" s="155"/>
      <c r="H14" s="155"/>
      <c r="I14" s="156"/>
      <c r="J14" s="86">
        <f>G14-H14</f>
        <v>0</v>
      </c>
      <c r="K14" s="196"/>
      <c r="L14" s="34" t="e">
        <f>(G14-H14)/I14</f>
        <v>#DIV/0!</v>
      </c>
    </row>
    <row r="15" spans="1:12" x14ac:dyDescent="0.2">
      <c r="A15" s="152"/>
      <c r="B15" s="153"/>
      <c r="C15" s="153"/>
      <c r="D15" s="154"/>
      <c r="E15" s="152"/>
      <c r="F15" s="152"/>
      <c r="G15" s="155"/>
      <c r="H15" s="155"/>
      <c r="I15" s="156"/>
      <c r="J15" s="86">
        <f>G15-H15</f>
        <v>0</v>
      </c>
      <c r="K15" s="196"/>
      <c r="L15" s="34" t="e">
        <f>(G15-H15)/I15</f>
        <v>#DIV/0!</v>
      </c>
    </row>
    <row r="16" spans="1:12" x14ac:dyDescent="0.2">
      <c r="A16" s="141"/>
      <c r="B16" s="142"/>
      <c r="C16" s="142"/>
      <c r="D16" s="143"/>
      <c r="E16" s="144"/>
      <c r="F16" s="144"/>
      <c r="G16" s="50"/>
      <c r="H16" s="50"/>
      <c r="I16" s="194"/>
      <c r="J16" s="30"/>
      <c r="K16" s="195"/>
      <c r="L16" s="33"/>
    </row>
    <row r="17" spans="1:12" x14ac:dyDescent="0.2">
      <c r="A17" s="141"/>
      <c r="B17" s="280" t="s">
        <v>215</v>
      </c>
      <c r="C17" s="142"/>
      <c r="D17" s="143"/>
      <c r="E17" s="144"/>
      <c r="F17" s="144"/>
      <c r="G17" s="50"/>
      <c r="H17" s="50"/>
      <c r="I17" s="145"/>
      <c r="J17" s="50"/>
      <c r="K17" s="151"/>
      <c r="L17" s="157" t="e">
        <f>SUM(L11:L15)</f>
        <v>#DIV/0!</v>
      </c>
    </row>
    <row r="18" spans="1:12" x14ac:dyDescent="0.2">
      <c r="L18" s="25"/>
    </row>
    <row r="19" spans="1:12" x14ac:dyDescent="0.2">
      <c r="A19" s="146" t="s">
        <v>218</v>
      </c>
      <c r="J19" s="1" t="s">
        <v>160</v>
      </c>
    </row>
    <row r="20" spans="1:12" x14ac:dyDescent="0.2">
      <c r="A20" s="146"/>
      <c r="J20" s="1" t="s">
        <v>161</v>
      </c>
    </row>
    <row r="21" spans="1:12" x14ac:dyDescent="0.2">
      <c r="C21" s="2"/>
      <c r="D21" s="2" t="s">
        <v>66</v>
      </c>
    </row>
    <row r="22" spans="1:12" x14ac:dyDescent="0.2">
      <c r="A22" s="266" t="s">
        <v>33</v>
      </c>
      <c r="B22" s="266"/>
      <c r="C22" s="2"/>
      <c r="D22" s="2" t="s">
        <v>67</v>
      </c>
    </row>
    <row r="23" spans="1:12" ht="12" thickBot="1" x14ac:dyDescent="0.25">
      <c r="A23" s="6" t="s">
        <v>69</v>
      </c>
      <c r="B23" s="6" t="s">
        <v>16</v>
      </c>
      <c r="C23" s="2" t="s">
        <v>68</v>
      </c>
      <c r="D23" s="2" t="s">
        <v>65</v>
      </c>
    </row>
    <row r="24" spans="1:12" x14ac:dyDescent="0.2">
      <c r="C24" s="39"/>
      <c r="D24" s="39"/>
    </row>
    <row r="25" spans="1:12" x14ac:dyDescent="0.2">
      <c r="A25" s="75"/>
      <c r="B25" s="75"/>
      <c r="C25" s="75"/>
      <c r="D25" s="112"/>
    </row>
    <row r="26" spans="1:12" x14ac:dyDescent="0.2">
      <c r="A26" s="75"/>
      <c r="B26" s="75"/>
      <c r="C26" s="75"/>
      <c r="D26" s="112"/>
    </row>
    <row r="27" spans="1:12" x14ac:dyDescent="0.2">
      <c r="A27" s="75"/>
      <c r="B27" s="75"/>
      <c r="C27" s="75"/>
      <c r="D27" s="112"/>
    </row>
    <row r="28" spans="1:12" x14ac:dyDescent="0.2">
      <c r="A28" s="75"/>
      <c r="B28" s="75"/>
      <c r="C28" s="75"/>
      <c r="D28" s="112"/>
    </row>
    <row r="29" spans="1:12" x14ac:dyDescent="0.2">
      <c r="A29" s="75"/>
      <c r="B29" s="75"/>
      <c r="C29" s="75"/>
      <c r="D29" s="112"/>
    </row>
    <row r="30" spans="1:12" x14ac:dyDescent="0.2">
      <c r="A30" s="4"/>
      <c r="B30" s="4"/>
      <c r="C30" s="4"/>
      <c r="D30" s="104">
        <f>SUM(D25:D29)</f>
        <v>0</v>
      </c>
    </row>
    <row r="33" spans="1:15" x14ac:dyDescent="0.2">
      <c r="A33" s="146" t="s">
        <v>111</v>
      </c>
    </row>
    <row r="34" spans="1:15" x14ac:dyDescent="0.2">
      <c r="F34" s="254" t="s">
        <v>103</v>
      </c>
      <c r="G34" s="254"/>
      <c r="H34" s="254"/>
      <c r="I34" s="254"/>
      <c r="J34" s="254"/>
      <c r="K34" s="254"/>
      <c r="L34" s="254"/>
      <c r="M34" s="254"/>
    </row>
    <row r="35" spans="1:15" x14ac:dyDescent="0.2">
      <c r="A35" s="144"/>
      <c r="B35" s="142"/>
      <c r="C35" s="2" t="s">
        <v>212</v>
      </c>
      <c r="D35" s="2" t="str">
        <f>+C35</f>
        <v>FY15</v>
      </c>
      <c r="E35" s="2" t="str">
        <f>+C35</f>
        <v>FY15</v>
      </c>
      <c r="F35" s="256" t="str">
        <f>'Effort_Billable hours'!D37</f>
        <v>Service 1</v>
      </c>
      <c r="G35" s="257"/>
      <c r="H35" s="260" t="str">
        <f>'Effort_Billable hours'!H37</f>
        <v>Service 2</v>
      </c>
      <c r="I35" s="261"/>
      <c r="J35" s="262" t="str">
        <f>'Effort_Billable hours'!L37</f>
        <v>Service 3</v>
      </c>
      <c r="K35" s="263"/>
      <c r="L35" s="264" t="str">
        <f>'Effort_Billable hours'!P37</f>
        <v>Service 4</v>
      </c>
      <c r="M35" s="265"/>
      <c r="N35" s="267" t="s">
        <v>11</v>
      </c>
      <c r="O35" s="267"/>
    </row>
    <row r="36" spans="1:15" x14ac:dyDescent="0.2">
      <c r="A36" s="144"/>
      <c r="B36" s="142"/>
      <c r="C36" s="2" t="s">
        <v>151</v>
      </c>
      <c r="D36" s="2" t="s">
        <v>152</v>
      </c>
      <c r="E36" s="2" t="s">
        <v>34</v>
      </c>
      <c r="F36" s="268"/>
      <c r="G36" s="269"/>
      <c r="H36" s="270"/>
      <c r="I36" s="271"/>
      <c r="J36" s="272"/>
      <c r="K36" s="273"/>
      <c r="L36" s="274"/>
      <c r="M36" s="275"/>
      <c r="N36" s="276" t="s">
        <v>21</v>
      </c>
      <c r="O36" s="277"/>
    </row>
    <row r="37" spans="1:15" ht="12" thickBot="1" x14ac:dyDescent="0.25">
      <c r="A37" s="6" t="s">
        <v>15</v>
      </c>
      <c r="B37" s="6" t="s">
        <v>16</v>
      </c>
      <c r="C37" s="6" t="s">
        <v>150</v>
      </c>
      <c r="D37" s="6" t="s">
        <v>150</v>
      </c>
      <c r="E37" s="147" t="s">
        <v>29</v>
      </c>
      <c r="F37" s="6" t="s">
        <v>31</v>
      </c>
      <c r="G37" s="6" t="s">
        <v>32</v>
      </c>
      <c r="H37" s="6" t="s">
        <v>31</v>
      </c>
      <c r="I37" s="6" t="s">
        <v>32</v>
      </c>
      <c r="J37" s="6" t="s">
        <v>31</v>
      </c>
      <c r="K37" s="6" t="s">
        <v>32</v>
      </c>
      <c r="L37" s="6" t="s">
        <v>31</v>
      </c>
      <c r="M37" s="6" t="s">
        <v>32</v>
      </c>
      <c r="N37" s="6" t="s">
        <v>31</v>
      </c>
      <c r="O37" s="6" t="s">
        <v>32</v>
      </c>
    </row>
    <row r="39" spans="1:15" x14ac:dyDescent="0.2">
      <c r="A39" s="152"/>
      <c r="B39" s="153"/>
      <c r="C39" s="158" t="e">
        <f>L11</f>
        <v>#DIV/0!</v>
      </c>
      <c r="D39" s="148">
        <f>D25</f>
        <v>0</v>
      </c>
      <c r="E39" s="114" t="e">
        <f>C39+D39</f>
        <v>#DIV/0!</v>
      </c>
      <c r="F39" s="109"/>
      <c r="G39" s="48" t="e">
        <f>F39*E39</f>
        <v>#DIV/0!</v>
      </c>
      <c r="H39" s="109"/>
      <c r="I39" s="48" t="e">
        <f>H39*E39</f>
        <v>#DIV/0!</v>
      </c>
      <c r="J39" s="109"/>
      <c r="K39" s="48" t="e">
        <f>J39*E39</f>
        <v>#DIV/0!</v>
      </c>
      <c r="L39" s="109"/>
      <c r="M39" s="48" t="e">
        <f>L39*E39</f>
        <v>#DIV/0!</v>
      </c>
      <c r="N39" s="138">
        <f t="shared" ref="N39:O43" si="0">F39+H39+J39+L39</f>
        <v>0</v>
      </c>
      <c r="O39" s="48" t="e">
        <f t="shared" si="0"/>
        <v>#DIV/0!</v>
      </c>
    </row>
    <row r="40" spans="1:15" x14ac:dyDescent="0.2">
      <c r="A40" s="152"/>
      <c r="B40" s="153"/>
      <c r="C40" s="158" t="e">
        <f>L12</f>
        <v>#DIV/0!</v>
      </c>
      <c r="D40" s="148">
        <f>D26</f>
        <v>0</v>
      </c>
      <c r="E40" s="114" t="e">
        <f>C40+D40</f>
        <v>#DIV/0!</v>
      </c>
      <c r="F40" s="109"/>
      <c r="G40" s="48" t="e">
        <f>F40*E40</f>
        <v>#DIV/0!</v>
      </c>
      <c r="H40" s="109"/>
      <c r="I40" s="48" t="e">
        <f>H40*E40</f>
        <v>#DIV/0!</v>
      </c>
      <c r="J40" s="109"/>
      <c r="K40" s="48" t="e">
        <f>J40*E40</f>
        <v>#DIV/0!</v>
      </c>
      <c r="L40" s="109"/>
      <c r="M40" s="48" t="e">
        <f>L40*E40</f>
        <v>#DIV/0!</v>
      </c>
      <c r="N40" s="138">
        <f t="shared" si="0"/>
        <v>0</v>
      </c>
      <c r="O40" s="48" t="e">
        <f t="shared" si="0"/>
        <v>#DIV/0!</v>
      </c>
    </row>
    <row r="41" spans="1:15" x14ac:dyDescent="0.2">
      <c r="A41" s="152"/>
      <c r="B41" s="153"/>
      <c r="C41" s="158" t="e">
        <f>L13</f>
        <v>#DIV/0!</v>
      </c>
      <c r="D41" s="148">
        <f>D27</f>
        <v>0</v>
      </c>
      <c r="E41" s="43" t="e">
        <f>C41+D41</f>
        <v>#DIV/0!</v>
      </c>
      <c r="F41" s="109"/>
      <c r="G41" s="48" t="e">
        <f>F41*E41</f>
        <v>#DIV/0!</v>
      </c>
      <c r="H41" s="109"/>
      <c r="I41" s="48" t="e">
        <f>H41*E41</f>
        <v>#DIV/0!</v>
      </c>
      <c r="J41" s="109"/>
      <c r="K41" s="48" t="e">
        <f>J41*E41</f>
        <v>#DIV/0!</v>
      </c>
      <c r="L41" s="109"/>
      <c r="M41" s="48" t="e">
        <f>L41*E41</f>
        <v>#DIV/0!</v>
      </c>
      <c r="N41" s="138">
        <f t="shared" si="0"/>
        <v>0</v>
      </c>
      <c r="O41" s="48" t="e">
        <f t="shared" si="0"/>
        <v>#DIV/0!</v>
      </c>
    </row>
    <row r="42" spans="1:15" x14ac:dyDescent="0.2">
      <c r="A42" s="152"/>
      <c r="B42" s="153"/>
      <c r="C42" s="158" t="e">
        <f>L14</f>
        <v>#DIV/0!</v>
      </c>
      <c r="D42" s="148">
        <f>D28</f>
        <v>0</v>
      </c>
      <c r="E42" s="43" t="e">
        <f>C42+D42</f>
        <v>#DIV/0!</v>
      </c>
      <c r="F42" s="109"/>
      <c r="G42" s="48" t="e">
        <f>F42*E42</f>
        <v>#DIV/0!</v>
      </c>
      <c r="H42" s="109"/>
      <c r="I42" s="48" t="e">
        <f>H42*E42</f>
        <v>#DIV/0!</v>
      </c>
      <c r="J42" s="109"/>
      <c r="K42" s="48" t="e">
        <f>J42*E42</f>
        <v>#DIV/0!</v>
      </c>
      <c r="L42" s="109"/>
      <c r="M42" s="48" t="e">
        <f>L42*E42</f>
        <v>#DIV/0!</v>
      </c>
      <c r="N42" s="138">
        <f t="shared" si="0"/>
        <v>0</v>
      </c>
      <c r="O42" s="48" t="e">
        <f t="shared" si="0"/>
        <v>#DIV/0!</v>
      </c>
    </row>
    <row r="43" spans="1:15" x14ac:dyDescent="0.2">
      <c r="A43" s="152"/>
      <c r="B43" s="153"/>
      <c r="C43" s="158" t="e">
        <f>L15</f>
        <v>#DIV/0!</v>
      </c>
      <c r="D43" s="148">
        <f>D29</f>
        <v>0</v>
      </c>
      <c r="E43" s="43" t="e">
        <f>C43+D43</f>
        <v>#DIV/0!</v>
      </c>
      <c r="F43" s="109"/>
      <c r="G43" s="48" t="e">
        <f>F43*E43</f>
        <v>#DIV/0!</v>
      </c>
      <c r="H43" s="109"/>
      <c r="I43" s="48" t="e">
        <f>H43*E43</f>
        <v>#DIV/0!</v>
      </c>
      <c r="J43" s="109"/>
      <c r="K43" s="48" t="e">
        <f>J43*E43</f>
        <v>#DIV/0!</v>
      </c>
      <c r="L43" s="109"/>
      <c r="M43" s="48" t="e">
        <f>L43*E43</f>
        <v>#DIV/0!</v>
      </c>
      <c r="N43" s="138">
        <f t="shared" si="0"/>
        <v>0</v>
      </c>
      <c r="O43" s="48" t="e">
        <f t="shared" si="0"/>
        <v>#DIV/0!</v>
      </c>
    </row>
    <row r="44" spans="1:15" x14ac:dyDescent="0.2">
      <c r="A44" s="144"/>
      <c r="B44" s="142"/>
      <c r="C44" s="69"/>
      <c r="D44" s="149"/>
      <c r="E44" s="26"/>
      <c r="F44" s="69"/>
      <c r="G44" s="48"/>
      <c r="H44" s="69"/>
      <c r="I44" s="48"/>
      <c r="J44" s="69"/>
      <c r="K44" s="48"/>
      <c r="L44" s="69"/>
      <c r="M44" s="48"/>
      <c r="N44" s="69"/>
      <c r="O44" s="48"/>
    </row>
    <row r="45" spans="1:15" ht="12" thickBot="1" x14ac:dyDescent="0.25">
      <c r="A45" s="4"/>
      <c r="B45" s="4" t="s">
        <v>11</v>
      </c>
      <c r="C45" s="150" t="e">
        <f>SUM(C39:C43)</f>
        <v>#DIV/0!</v>
      </c>
      <c r="D45" s="68">
        <f>SUM(D39:D43)</f>
        <v>0</v>
      </c>
      <c r="E45" s="150" t="e">
        <f>SUM(E39:E43)</f>
        <v>#DIV/0!</v>
      </c>
      <c r="F45" s="4"/>
      <c r="G45" s="150" t="e">
        <f>SUM(G39:G43)</f>
        <v>#DIV/0!</v>
      </c>
      <c r="H45" s="4"/>
      <c r="I45" s="150" t="e">
        <f>SUM(I39:I43)</f>
        <v>#DIV/0!</v>
      </c>
      <c r="J45" s="4"/>
      <c r="K45" s="150" t="e">
        <f>SUM(K39:K43)</f>
        <v>#DIV/0!</v>
      </c>
      <c r="L45" s="4"/>
      <c r="M45" s="150" t="e">
        <f>SUM(M39:M43)</f>
        <v>#DIV/0!</v>
      </c>
      <c r="N45" s="4"/>
      <c r="O45" s="150" t="e">
        <f>SUM(O39:O43)</f>
        <v>#DIV/0!</v>
      </c>
    </row>
    <row r="46" spans="1:15" ht="12" thickTop="1" x14ac:dyDescent="0.2">
      <c r="G46" s="59"/>
      <c r="I46" s="59"/>
      <c r="K46" s="59"/>
      <c r="M46" s="59"/>
      <c r="O46" s="59"/>
    </row>
    <row r="47" spans="1:15" x14ac:dyDescent="0.2">
      <c r="M47" s="59"/>
    </row>
    <row r="48" spans="1:15" ht="12.75" x14ac:dyDescent="0.2">
      <c r="A48" s="35" t="s">
        <v>149</v>
      </c>
      <c r="B48" s="35"/>
      <c r="E48" s="205" t="s">
        <v>205</v>
      </c>
      <c r="F48" s="206"/>
      <c r="G48" s="205"/>
      <c r="H48" s="205"/>
      <c r="I48" s="205"/>
      <c r="J48" s="208"/>
      <c r="K48" s="207"/>
    </row>
    <row r="50" spans="3:8" ht="12.75" x14ac:dyDescent="0.2">
      <c r="C50" s="208"/>
      <c r="D50" s="207"/>
      <c r="E50" s="208"/>
      <c r="F50" s="208"/>
      <c r="G50" s="208"/>
      <c r="H50" s="208"/>
    </row>
  </sheetData>
  <mergeCells count="12">
    <mergeCell ref="N35:O35"/>
    <mergeCell ref="F36:G36"/>
    <mergeCell ref="H36:I36"/>
    <mergeCell ref="J36:K36"/>
    <mergeCell ref="L36:M36"/>
    <mergeCell ref="N36:O36"/>
    <mergeCell ref="A22:B22"/>
    <mergeCell ref="F34:M34"/>
    <mergeCell ref="F35:G35"/>
    <mergeCell ref="H35:I35"/>
    <mergeCell ref="J35:K35"/>
    <mergeCell ref="L35:M35"/>
  </mergeCells>
  <phoneticPr fontId="0" type="noConversion"/>
  <printOptions horizontalCentered="1"/>
  <pageMargins left="0" right="0" top="0.5" bottom="0.5" header="0.5" footer="0.5"/>
  <pageSetup scale="60" orientation="landscape" r:id="rId1"/>
  <headerFooter alignWithMargins="0">
    <oddFooter>&amp;R&amp;A\&amp;F
&amp;D</oddFooter>
  </headerFooter>
  <ignoredErrors>
    <ignoredError sqref="L11:L1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pane ySplit="10" topLeftCell="A11" activePane="bottomLeft" state="frozen"/>
      <selection activeCell="A4" sqref="A4"/>
      <selection pane="bottomLeft" activeCell="B16" sqref="B16"/>
    </sheetView>
  </sheetViews>
  <sheetFormatPr defaultRowHeight="11.25" x14ac:dyDescent="0.2"/>
  <cols>
    <col min="1" max="1" width="35.140625" style="1" customWidth="1"/>
    <col min="2" max="2" width="44.7109375" style="1" customWidth="1"/>
    <col min="3" max="3" width="10.7109375" style="1" customWidth="1"/>
    <col min="4" max="4" width="12.7109375" style="1" bestFit="1" customWidth="1"/>
    <col min="5" max="5" width="14.42578125" style="1" bestFit="1" customWidth="1"/>
    <col min="6" max="6" width="6.7109375" style="1" customWidth="1"/>
    <col min="7" max="7" width="9.7109375" style="1" customWidth="1"/>
    <col min="8" max="8" width="6.7109375" style="1" customWidth="1"/>
    <col min="9" max="9" width="9.7109375" style="1" customWidth="1"/>
    <col min="10" max="10" width="6.7109375" style="1" customWidth="1"/>
    <col min="11" max="11" width="9.7109375" style="1" customWidth="1"/>
    <col min="12" max="12" width="6.7109375" style="1" customWidth="1"/>
    <col min="13" max="13" width="9.7109375" style="1" customWidth="1"/>
    <col min="14" max="14" width="6.7109375" style="1" customWidth="1"/>
    <col min="15" max="15" width="11.7109375" style="1" customWidth="1"/>
    <col min="16" max="16384" width="9.140625" style="1"/>
  </cols>
  <sheetData>
    <row r="1" spans="1:15" x14ac:dyDescent="0.2">
      <c r="A1" s="164" t="str">
        <f>+'Effort_Billable hours'!A1</f>
        <v>CUNY College</v>
      </c>
      <c r="B1" s="165"/>
      <c r="C1" s="165"/>
    </row>
    <row r="2" spans="1:15" x14ac:dyDescent="0.2">
      <c r="A2" s="164" t="str">
        <f>'Effort_Billable hours'!A2</f>
        <v>(name of service or recharge center)</v>
      </c>
      <c r="B2" s="165"/>
      <c r="C2" s="165"/>
    </row>
    <row r="3" spans="1:15" x14ac:dyDescent="0.2">
      <c r="A3" s="164" t="s">
        <v>219</v>
      </c>
      <c r="B3" s="165"/>
      <c r="C3" s="165"/>
    </row>
    <row r="4" spans="1:15" x14ac:dyDescent="0.2">
      <c r="A4" s="164" t="str">
        <f>'Effort_Billable hours'!A4</f>
        <v xml:space="preserve">CUNY First Account: </v>
      </c>
      <c r="B4" s="165"/>
      <c r="C4" s="165"/>
    </row>
    <row r="5" spans="1:15" x14ac:dyDescent="0.2">
      <c r="A5" s="164" t="str">
        <f>+'Effort_Billable hours'!A5</f>
        <v>RF PRSY:</v>
      </c>
      <c r="B5" s="165"/>
      <c r="C5" s="165"/>
    </row>
    <row r="6" spans="1:15" x14ac:dyDescent="0.2">
      <c r="A6" s="164"/>
      <c r="B6" s="165"/>
      <c r="C6" s="165"/>
    </row>
    <row r="7" spans="1:15" x14ac:dyDescent="0.2">
      <c r="A7" s="165"/>
      <c r="C7" s="3" t="s">
        <v>1</v>
      </c>
      <c r="D7" s="3" t="s">
        <v>2</v>
      </c>
      <c r="E7" s="3" t="s">
        <v>51</v>
      </c>
      <c r="F7" s="254" t="s">
        <v>103</v>
      </c>
      <c r="G7" s="254"/>
      <c r="H7" s="254"/>
      <c r="I7" s="254"/>
      <c r="J7" s="254"/>
      <c r="K7" s="254"/>
      <c r="L7" s="254"/>
      <c r="M7" s="254"/>
    </row>
    <row r="8" spans="1:15" x14ac:dyDescent="0.2">
      <c r="C8" s="2" t="s">
        <v>195</v>
      </c>
      <c r="D8" s="2" t="s">
        <v>65</v>
      </c>
      <c r="E8" s="2" t="s">
        <v>65</v>
      </c>
      <c r="F8" s="256" t="str">
        <f>'Effort_Billable hours'!D37</f>
        <v>Service 1</v>
      </c>
      <c r="G8" s="257"/>
      <c r="H8" s="260" t="str">
        <f>'Effort_Billable hours'!H37</f>
        <v>Service 2</v>
      </c>
      <c r="I8" s="261"/>
      <c r="J8" s="262" t="str">
        <f>'Effort_Billable hours'!L37</f>
        <v>Service 3</v>
      </c>
      <c r="K8" s="263"/>
      <c r="L8" s="264" t="str">
        <f>'Effort_Billable hours'!P37</f>
        <v>Service 4</v>
      </c>
      <c r="M8" s="265"/>
      <c r="N8" s="267" t="s">
        <v>11</v>
      </c>
      <c r="O8" s="267"/>
    </row>
    <row r="9" spans="1:15" x14ac:dyDescent="0.2">
      <c r="C9" s="2" t="s">
        <v>0</v>
      </c>
      <c r="D9" s="2" t="s">
        <v>105</v>
      </c>
      <c r="E9" s="2" t="s">
        <v>53</v>
      </c>
      <c r="F9" s="268"/>
      <c r="G9" s="269"/>
      <c r="H9" s="270"/>
      <c r="I9" s="271"/>
      <c r="J9" s="272"/>
      <c r="K9" s="273"/>
      <c r="L9" s="274"/>
      <c r="M9" s="275"/>
      <c r="N9" s="276" t="s">
        <v>21</v>
      </c>
      <c r="O9" s="277"/>
    </row>
    <row r="10" spans="1:15" ht="12" thickBot="1" x14ac:dyDescent="0.25">
      <c r="A10" s="286"/>
      <c r="C10" s="2" t="s">
        <v>65</v>
      </c>
      <c r="D10" s="2" t="s">
        <v>106</v>
      </c>
      <c r="E10" s="2" t="s">
        <v>112</v>
      </c>
      <c r="F10" s="6" t="s">
        <v>31</v>
      </c>
      <c r="G10" s="6" t="s">
        <v>32</v>
      </c>
      <c r="H10" s="6" t="s">
        <v>31</v>
      </c>
      <c r="I10" s="6" t="s">
        <v>32</v>
      </c>
      <c r="J10" s="6" t="s">
        <v>31</v>
      </c>
      <c r="K10" s="6" t="s">
        <v>32</v>
      </c>
      <c r="L10" s="6" t="s">
        <v>31</v>
      </c>
      <c r="M10" s="6" t="s">
        <v>32</v>
      </c>
      <c r="N10" s="6" t="s">
        <v>31</v>
      </c>
      <c r="O10" s="6" t="s">
        <v>32</v>
      </c>
    </row>
    <row r="11" spans="1:15" x14ac:dyDescent="0.2">
      <c r="A11" s="285" t="s">
        <v>57</v>
      </c>
      <c r="B11" s="39"/>
      <c r="C11" s="39"/>
      <c r="D11" s="39"/>
      <c r="E11" s="39"/>
      <c r="F11" s="96"/>
      <c r="G11" s="96"/>
      <c r="H11" s="96"/>
      <c r="I11" s="96"/>
      <c r="J11" s="96"/>
      <c r="K11" s="96"/>
      <c r="L11" s="96"/>
      <c r="M11" s="96"/>
    </row>
    <row r="12" spans="1:15" x14ac:dyDescent="0.2">
      <c r="A12" s="25"/>
      <c r="B12" s="25"/>
      <c r="C12" s="25"/>
      <c r="D12" s="25"/>
      <c r="E12" s="25"/>
      <c r="F12" s="96"/>
      <c r="G12" s="96"/>
      <c r="H12" s="96"/>
      <c r="I12" s="96"/>
      <c r="J12" s="96"/>
      <c r="K12" s="96"/>
      <c r="L12" s="96"/>
      <c r="M12" s="96"/>
    </row>
    <row r="13" spans="1:15" x14ac:dyDescent="0.2">
      <c r="A13" s="97" t="s">
        <v>113</v>
      </c>
      <c r="B13" s="4" t="s">
        <v>203</v>
      </c>
      <c r="C13" s="106"/>
      <c r="D13" s="106"/>
      <c r="E13" s="98">
        <f>C13-D13</f>
        <v>0</v>
      </c>
      <c r="F13" s="109"/>
      <c r="G13" s="99">
        <f>F13*E13</f>
        <v>0</v>
      </c>
      <c r="H13" s="109"/>
      <c r="I13" s="99">
        <f>H13*E13</f>
        <v>0</v>
      </c>
      <c r="J13" s="109"/>
      <c r="K13" s="99">
        <f>J13*E13</f>
        <v>0</v>
      </c>
      <c r="L13" s="109"/>
      <c r="M13" s="99">
        <f>L13*E13</f>
        <v>0</v>
      </c>
      <c r="N13" s="100">
        <f t="shared" ref="N13:O17" si="0">F13+H13+J13+L13</f>
        <v>0</v>
      </c>
      <c r="O13" s="99">
        <f t="shared" si="0"/>
        <v>0</v>
      </c>
    </row>
    <row r="14" spans="1:15" x14ac:dyDescent="0.2">
      <c r="B14" s="4" t="s">
        <v>204</v>
      </c>
      <c r="C14" s="106"/>
      <c r="D14" s="106"/>
      <c r="E14" s="98">
        <f>C14-D14</f>
        <v>0</v>
      </c>
      <c r="F14" s="109"/>
      <c r="G14" s="99">
        <f>F14*E14</f>
        <v>0</v>
      </c>
      <c r="H14" s="109"/>
      <c r="I14" s="99">
        <f>H14*E14</f>
        <v>0</v>
      </c>
      <c r="J14" s="109"/>
      <c r="K14" s="99">
        <f>J14*E14</f>
        <v>0</v>
      </c>
      <c r="L14" s="109"/>
      <c r="M14" s="99">
        <f>L14*E14</f>
        <v>0</v>
      </c>
      <c r="N14" s="100">
        <f t="shared" si="0"/>
        <v>0</v>
      </c>
      <c r="O14" s="99">
        <f t="shared" si="0"/>
        <v>0</v>
      </c>
    </row>
    <row r="15" spans="1:15" x14ac:dyDescent="0.2">
      <c r="B15" s="4" t="s">
        <v>231</v>
      </c>
      <c r="C15" s="106"/>
      <c r="D15" s="106"/>
      <c r="E15" s="98">
        <f>C15-D15</f>
        <v>0</v>
      </c>
      <c r="F15" s="109"/>
      <c r="G15" s="99">
        <f>F15*E15</f>
        <v>0</v>
      </c>
      <c r="H15" s="109"/>
      <c r="I15" s="99">
        <f>H15*E15</f>
        <v>0</v>
      </c>
      <c r="J15" s="109"/>
      <c r="K15" s="99">
        <f>J15*E15</f>
        <v>0</v>
      </c>
      <c r="L15" s="109"/>
      <c r="M15" s="99">
        <f>L15*E15</f>
        <v>0</v>
      </c>
      <c r="N15" s="100">
        <f t="shared" si="0"/>
        <v>0</v>
      </c>
      <c r="O15" s="99">
        <f t="shared" si="0"/>
        <v>0</v>
      </c>
    </row>
    <row r="16" spans="1:15" x14ac:dyDescent="0.2">
      <c r="B16" s="4"/>
      <c r="C16" s="106"/>
      <c r="D16" s="106"/>
      <c r="E16" s="98">
        <f>C16-D16</f>
        <v>0</v>
      </c>
      <c r="F16" s="109"/>
      <c r="G16" s="99">
        <f>F16*E16</f>
        <v>0</v>
      </c>
      <c r="H16" s="109"/>
      <c r="I16" s="99">
        <f>H16*E16</f>
        <v>0</v>
      </c>
      <c r="J16" s="109"/>
      <c r="K16" s="99">
        <f>J16*E16</f>
        <v>0</v>
      </c>
      <c r="L16" s="109"/>
      <c r="M16" s="99">
        <f>L16*E16</f>
        <v>0</v>
      </c>
      <c r="N16" s="100">
        <f t="shared" si="0"/>
        <v>0</v>
      </c>
      <c r="O16" s="99">
        <f t="shared" si="0"/>
        <v>0</v>
      </c>
    </row>
    <row r="17" spans="1:16" x14ac:dyDescent="0.2">
      <c r="B17" s="4"/>
      <c r="C17" s="106"/>
      <c r="D17" s="106"/>
      <c r="E17" s="98">
        <f>C17-D17</f>
        <v>0</v>
      </c>
      <c r="F17" s="109"/>
      <c r="G17" s="99">
        <f>F17*E17</f>
        <v>0</v>
      </c>
      <c r="H17" s="109"/>
      <c r="I17" s="99">
        <f>H17*E17</f>
        <v>0</v>
      </c>
      <c r="J17" s="109"/>
      <c r="K17" s="99">
        <f>J17*E17</f>
        <v>0</v>
      </c>
      <c r="L17" s="109"/>
      <c r="M17" s="99">
        <f>L17*E17</f>
        <v>0</v>
      </c>
      <c r="N17" s="100">
        <f t="shared" si="0"/>
        <v>0</v>
      </c>
      <c r="O17" s="99">
        <f t="shared" si="0"/>
        <v>0</v>
      </c>
    </row>
    <row r="18" spans="1:16" x14ac:dyDescent="0.2">
      <c r="B18" s="4"/>
      <c r="C18" s="98"/>
      <c r="D18" s="98"/>
      <c r="E18" s="98"/>
      <c r="F18" s="4"/>
      <c r="G18" s="4"/>
      <c r="H18" s="4"/>
      <c r="I18" s="4"/>
      <c r="J18" s="4"/>
      <c r="K18" s="4"/>
      <c r="L18" s="4"/>
      <c r="M18" s="4"/>
      <c r="N18" s="100"/>
      <c r="O18" s="99"/>
    </row>
    <row r="19" spans="1:16" x14ac:dyDescent="0.2">
      <c r="A19" s="4"/>
      <c r="B19" s="70"/>
      <c r="C19" s="99"/>
      <c r="D19" s="99"/>
      <c r="E19" s="99"/>
      <c r="F19" s="4"/>
      <c r="G19" s="4"/>
      <c r="H19" s="4"/>
      <c r="I19" s="4"/>
      <c r="J19" s="4"/>
      <c r="K19" s="4"/>
      <c r="L19" s="4"/>
      <c r="M19" s="4"/>
      <c r="N19" s="100"/>
      <c r="O19" s="99"/>
    </row>
    <row r="20" spans="1:16" x14ac:dyDescent="0.2">
      <c r="A20" s="107" t="s">
        <v>64</v>
      </c>
      <c r="B20" s="70" t="s">
        <v>55</v>
      </c>
      <c r="C20" s="99"/>
      <c r="D20" s="99"/>
      <c r="E20" s="99"/>
      <c r="F20" s="4"/>
      <c r="G20" s="4"/>
      <c r="H20" s="4"/>
      <c r="I20" s="4"/>
      <c r="J20" s="4"/>
      <c r="K20" s="4"/>
      <c r="L20" s="4"/>
      <c r="M20" s="4"/>
      <c r="N20" s="100"/>
      <c r="O20" s="99"/>
    </row>
    <row r="21" spans="1:16" x14ac:dyDescent="0.2">
      <c r="A21" s="70"/>
      <c r="B21" s="70" t="s">
        <v>56</v>
      </c>
      <c r="C21" s="99"/>
      <c r="D21" s="99"/>
      <c r="E21" s="99"/>
      <c r="F21" s="4"/>
      <c r="G21" s="4"/>
      <c r="H21" s="4"/>
      <c r="I21" s="4"/>
      <c r="J21" s="4"/>
      <c r="K21" s="4"/>
      <c r="L21" s="4"/>
      <c r="M21" s="4"/>
      <c r="N21" s="100"/>
      <c r="O21" s="99"/>
    </row>
    <row r="22" spans="1:16" x14ac:dyDescent="0.2">
      <c r="A22" s="70"/>
      <c r="B22" s="69"/>
      <c r="C22" s="101"/>
      <c r="D22" s="28"/>
      <c r="E22" s="28"/>
      <c r="F22" s="25"/>
      <c r="G22" s="96"/>
      <c r="H22" s="25"/>
      <c r="I22" s="96"/>
      <c r="J22" s="25"/>
      <c r="K22" s="96"/>
      <c r="L22" s="25"/>
      <c r="M22" s="96"/>
      <c r="N22" s="102"/>
      <c r="O22" s="101"/>
    </row>
    <row r="23" spans="1:16" x14ac:dyDescent="0.2">
      <c r="C23" s="104">
        <f>SUM(C13:C17)</f>
        <v>0</v>
      </c>
      <c r="D23" s="104">
        <f>SUM(D13:D17)</f>
        <v>0</v>
      </c>
      <c r="E23" s="104">
        <f>SUM(E13:E17)</f>
        <v>0</v>
      </c>
      <c r="G23" s="104">
        <f>SUM(G13:G17)</f>
        <v>0</v>
      </c>
      <c r="I23" s="104">
        <f>SUM(I13:I17)</f>
        <v>0</v>
      </c>
      <c r="K23" s="104">
        <f>SUM(K13:K17)</f>
        <v>0</v>
      </c>
      <c r="M23" s="104">
        <f>SUM(M13:M17)</f>
        <v>0</v>
      </c>
      <c r="N23" s="105"/>
      <c r="O23" s="104">
        <f>SUM(O13:O17)</f>
        <v>0</v>
      </c>
    </row>
    <row r="24" spans="1:16" x14ac:dyDescent="0.2">
      <c r="A24" s="103" t="s">
        <v>11</v>
      </c>
      <c r="B24" s="25"/>
      <c r="C24" s="28"/>
      <c r="D24" s="28"/>
      <c r="E24" s="28"/>
      <c r="F24" s="25"/>
      <c r="G24" s="25"/>
      <c r="H24" s="25"/>
      <c r="I24" s="25"/>
      <c r="J24" s="25"/>
      <c r="K24" s="25"/>
      <c r="L24" s="25"/>
      <c r="M24" s="25"/>
      <c r="N24" s="25"/>
      <c r="O24" s="25"/>
      <c r="P24" s="25"/>
    </row>
    <row r="25" spans="1:16" x14ac:dyDescent="0.2">
      <c r="A25" s="25"/>
      <c r="B25" s="25"/>
      <c r="C25" s="28"/>
      <c r="D25" s="28"/>
      <c r="E25" s="28"/>
      <c r="F25" s="25"/>
      <c r="G25" s="25"/>
      <c r="H25" s="25"/>
      <c r="I25" s="25"/>
      <c r="J25" s="25"/>
      <c r="K25" s="25"/>
      <c r="L25" s="25"/>
      <c r="M25" s="25"/>
      <c r="N25" s="25"/>
      <c r="O25" s="25"/>
      <c r="P25" s="25"/>
    </row>
    <row r="26" spans="1:16" x14ac:dyDescent="0.2">
      <c r="A26" s="25"/>
      <c r="B26" s="108" t="s">
        <v>142</v>
      </c>
      <c r="C26" s="28"/>
      <c r="D26" s="32"/>
      <c r="E26" s="32"/>
      <c r="F26" s="20"/>
      <c r="G26" s="20"/>
      <c r="H26" s="25"/>
      <c r="I26" s="25"/>
      <c r="J26" s="25"/>
      <c r="K26" s="25"/>
      <c r="L26" s="25"/>
      <c r="M26" s="25"/>
      <c r="N26" s="25"/>
      <c r="O26" s="25"/>
      <c r="P26" s="25"/>
    </row>
    <row r="27" spans="1:16" x14ac:dyDescent="0.2">
      <c r="A27" s="25"/>
      <c r="C27" s="28"/>
      <c r="D27" s="32"/>
      <c r="E27" s="32"/>
      <c r="F27" s="20"/>
      <c r="G27" s="20"/>
      <c r="H27" s="25"/>
      <c r="I27" s="25"/>
      <c r="J27" s="25"/>
      <c r="K27" s="25"/>
      <c r="L27" s="25"/>
      <c r="M27" s="25"/>
      <c r="N27" s="25"/>
      <c r="O27" s="25"/>
      <c r="P27" s="25"/>
    </row>
    <row r="28" spans="1:16" ht="12.75" x14ac:dyDescent="0.2">
      <c r="A28" s="25"/>
      <c r="B28" s="25"/>
      <c r="C28" s="25"/>
      <c r="D28" s="205" t="s">
        <v>205</v>
      </c>
      <c r="E28" s="206"/>
      <c r="F28" s="205"/>
      <c r="G28" s="205"/>
      <c r="H28" s="205"/>
      <c r="I28" s="205"/>
      <c r="J28" s="206"/>
      <c r="K28" s="25"/>
      <c r="L28" s="25"/>
      <c r="M28" s="25"/>
      <c r="N28" s="25"/>
      <c r="O28" s="25"/>
      <c r="P28" s="25"/>
    </row>
    <row r="29" spans="1:16" x14ac:dyDescent="0.2">
      <c r="A29" s="25"/>
      <c r="B29" s="25"/>
      <c r="C29" s="25"/>
      <c r="D29" s="20"/>
      <c r="E29" s="20"/>
      <c r="F29" s="20"/>
      <c r="G29" s="20"/>
      <c r="H29" s="25"/>
      <c r="I29" s="25"/>
      <c r="J29" s="25"/>
      <c r="K29" s="25"/>
      <c r="L29" s="25"/>
      <c r="M29" s="25"/>
      <c r="N29" s="25"/>
      <c r="O29" s="25"/>
      <c r="P29" s="25"/>
    </row>
    <row r="30" spans="1:16" x14ac:dyDescent="0.2">
      <c r="A30" s="25"/>
      <c r="B30" s="25"/>
      <c r="C30" s="25"/>
      <c r="D30" s="20"/>
      <c r="E30" s="20"/>
      <c r="F30" s="20"/>
      <c r="G30" s="20"/>
      <c r="H30" s="25"/>
      <c r="I30" s="25"/>
      <c r="J30" s="25"/>
      <c r="K30" s="25"/>
      <c r="L30" s="25"/>
      <c r="M30" s="25"/>
      <c r="N30" s="25"/>
      <c r="O30" s="25"/>
      <c r="P30" s="25"/>
    </row>
    <row r="31" spans="1:16" x14ac:dyDescent="0.2">
      <c r="A31" s="25"/>
      <c r="B31" s="25"/>
      <c r="C31" s="25"/>
      <c r="D31" s="20"/>
      <c r="E31" s="20"/>
      <c r="F31" s="20"/>
      <c r="G31" s="20"/>
      <c r="H31" s="25"/>
      <c r="I31" s="25"/>
      <c r="J31" s="25"/>
      <c r="K31" s="25"/>
      <c r="L31" s="25"/>
      <c r="M31" s="25"/>
      <c r="N31" s="25"/>
      <c r="O31" s="25"/>
      <c r="P31" s="25"/>
    </row>
    <row r="32" spans="1:16" x14ac:dyDescent="0.2">
      <c r="A32" s="25"/>
      <c r="B32" s="25"/>
      <c r="C32" s="25"/>
      <c r="D32" s="25"/>
      <c r="E32" s="25"/>
      <c r="F32" s="25"/>
      <c r="G32" s="25"/>
      <c r="H32" s="25"/>
      <c r="I32" s="25"/>
      <c r="J32" s="25"/>
      <c r="K32" s="25"/>
      <c r="L32" s="25"/>
      <c r="M32" s="25"/>
      <c r="N32" s="25"/>
      <c r="O32" s="25"/>
      <c r="P32" s="25"/>
    </row>
    <row r="33" spans="1:1" x14ac:dyDescent="0.2">
      <c r="A33" s="25"/>
    </row>
  </sheetData>
  <mergeCells count="11">
    <mergeCell ref="F7:M7"/>
    <mergeCell ref="N9:O9"/>
    <mergeCell ref="N8:O8"/>
    <mergeCell ref="F9:G9"/>
    <mergeCell ref="H9:I9"/>
    <mergeCell ref="J9:K9"/>
    <mergeCell ref="F8:G8"/>
    <mergeCell ref="H8:I8"/>
    <mergeCell ref="J8:K8"/>
    <mergeCell ref="L8:M8"/>
    <mergeCell ref="L9:M9"/>
  </mergeCells>
  <phoneticPr fontId="0" type="noConversion"/>
  <printOptions horizontalCentered="1"/>
  <pageMargins left="0" right="0" top="1" bottom="1" header="0.5" footer="0.5"/>
  <pageSetup scale="80" orientation="landscape" r:id="rId1"/>
  <headerFooter alignWithMargins="0">
    <oddFooter>&amp;R&amp;A\&amp;F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workbookViewId="0">
      <selection activeCell="D54" sqref="D54"/>
    </sheetView>
  </sheetViews>
  <sheetFormatPr defaultRowHeight="11.25" x14ac:dyDescent="0.2"/>
  <cols>
    <col min="1" max="2" width="2.7109375" style="1" customWidth="1"/>
    <col min="3" max="3" width="42.42578125" style="1" customWidth="1"/>
    <col min="4" max="8" width="17.28515625" style="1" customWidth="1"/>
    <col min="9" max="9" width="9.140625" style="1"/>
    <col min="10" max="10" width="11.85546875" style="1" customWidth="1"/>
    <col min="11" max="16384" width="9.140625" style="1"/>
  </cols>
  <sheetData>
    <row r="1" spans="1:8" x14ac:dyDescent="0.2">
      <c r="A1" s="164" t="str">
        <f>+'Effort_Billable hours'!A1</f>
        <v>CUNY College</v>
      </c>
      <c r="B1" s="165"/>
      <c r="C1" s="165"/>
      <c r="D1" s="165"/>
    </row>
    <row r="2" spans="1:8" x14ac:dyDescent="0.2">
      <c r="A2" s="164" t="str">
        <f>'Effort_Billable hours'!A2</f>
        <v>(name of service or recharge center)</v>
      </c>
      <c r="B2" s="165"/>
      <c r="C2" s="165"/>
      <c r="D2" s="165"/>
      <c r="E2" s="24" t="s">
        <v>153</v>
      </c>
      <c r="F2" s="35" t="s">
        <v>154</v>
      </c>
    </row>
    <row r="3" spans="1:8" x14ac:dyDescent="0.2">
      <c r="A3" s="164" t="s">
        <v>220</v>
      </c>
      <c r="B3" s="165"/>
      <c r="C3" s="165"/>
      <c r="D3" s="165"/>
    </row>
    <row r="4" spans="1:8" x14ac:dyDescent="0.2">
      <c r="A4" s="164" t="str">
        <f>'Effort_Billable hours'!A4</f>
        <v xml:space="preserve">CUNY First Account: </v>
      </c>
      <c r="B4" s="165"/>
      <c r="C4" s="165"/>
      <c r="D4" s="165"/>
    </row>
    <row r="5" spans="1:8" s="236" customFormat="1" x14ac:dyDescent="0.2">
      <c r="A5" s="164" t="str">
        <f>+'Effort_Billable hours'!A5</f>
        <v>RF PRSY:</v>
      </c>
      <c r="B5" s="165"/>
      <c r="C5" s="165"/>
      <c r="D5" s="165"/>
    </row>
    <row r="6" spans="1:8" x14ac:dyDescent="0.2">
      <c r="A6" s="164"/>
      <c r="B6" s="165"/>
      <c r="C6" s="165"/>
      <c r="D6" s="165"/>
    </row>
    <row r="7" spans="1:8" x14ac:dyDescent="0.2">
      <c r="C7" s="24"/>
    </row>
    <row r="8" spans="1:8" x14ac:dyDescent="0.2">
      <c r="D8" s="254" t="s">
        <v>103</v>
      </c>
      <c r="E8" s="254"/>
      <c r="F8" s="254"/>
      <c r="G8" s="254"/>
    </row>
    <row r="9" spans="1:8" x14ac:dyDescent="0.2">
      <c r="D9" s="12" t="str">
        <f>'Effort_Billable hours'!D37</f>
        <v>Service 1</v>
      </c>
      <c r="E9" s="13" t="str">
        <f>'Effort_Billable hours'!H37</f>
        <v>Service 2</v>
      </c>
      <c r="F9" s="14" t="str">
        <f>'Effort_Billable hours'!L37</f>
        <v>Service 3</v>
      </c>
      <c r="G9" s="15" t="str">
        <f>'Effort_Billable hours'!P37</f>
        <v>Service 4</v>
      </c>
    </row>
    <row r="10" spans="1:8" ht="12" thickBot="1" x14ac:dyDescent="0.25">
      <c r="D10" s="12"/>
      <c r="E10" s="13"/>
      <c r="F10" s="14"/>
      <c r="G10" s="15"/>
      <c r="H10" s="6" t="s">
        <v>11</v>
      </c>
    </row>
    <row r="11" spans="1:8" x14ac:dyDescent="0.2">
      <c r="A11" s="37" t="s">
        <v>3</v>
      </c>
      <c r="B11" s="38"/>
      <c r="D11" s="39"/>
      <c r="E11" s="39"/>
      <c r="F11" s="39"/>
      <c r="G11" s="39"/>
      <c r="H11" s="25"/>
    </row>
    <row r="12" spans="1:8" x14ac:dyDescent="0.2">
      <c r="A12" s="40"/>
      <c r="B12" s="4"/>
      <c r="C12" s="4"/>
      <c r="D12" s="41"/>
      <c r="E12" s="41"/>
      <c r="F12" s="41"/>
      <c r="G12" s="41"/>
      <c r="H12" s="41"/>
    </row>
    <row r="13" spans="1:8" x14ac:dyDescent="0.2">
      <c r="A13" s="4"/>
      <c r="B13" s="42" t="s">
        <v>47</v>
      </c>
      <c r="C13" s="5"/>
      <c r="D13" s="43" t="e">
        <f>'Salary &amp; fringe exp'!H28</f>
        <v>#DIV/0!</v>
      </c>
      <c r="E13" s="43" t="e">
        <f>'Salary &amp; fringe exp'!H29</f>
        <v>#DIV/0!</v>
      </c>
      <c r="F13" s="43" t="e">
        <f>'Salary &amp; fringe exp'!H30</f>
        <v>#DIV/0!</v>
      </c>
      <c r="G13" s="43" t="e">
        <f>'Salary &amp; fringe exp'!H31</f>
        <v>#DIV/0!</v>
      </c>
      <c r="H13" s="43" t="e">
        <f>SUM(D13:G13)</f>
        <v>#DIV/0!</v>
      </c>
    </row>
    <row r="14" spans="1:8" x14ac:dyDescent="0.2">
      <c r="A14" s="4"/>
      <c r="B14" s="42"/>
      <c r="C14" s="5" t="s">
        <v>91</v>
      </c>
      <c r="D14" s="192" t="e">
        <f>D13/H13</f>
        <v>#DIV/0!</v>
      </c>
      <c r="E14" s="192" t="e">
        <f>E13/H13</f>
        <v>#DIV/0!</v>
      </c>
      <c r="F14" s="192" t="e">
        <f>F13/H13</f>
        <v>#DIV/0!</v>
      </c>
      <c r="G14" s="192" t="e">
        <f>G13/H13</f>
        <v>#DIV/0!</v>
      </c>
      <c r="H14" s="44"/>
    </row>
    <row r="15" spans="1:8" x14ac:dyDescent="0.2">
      <c r="A15" s="4"/>
      <c r="B15" s="4"/>
      <c r="C15" s="4"/>
      <c r="D15" s="43"/>
      <c r="E15" s="43"/>
      <c r="F15" s="43"/>
      <c r="G15" s="43"/>
      <c r="H15" s="43"/>
    </row>
    <row r="16" spans="1:8" x14ac:dyDescent="0.2">
      <c r="A16" s="4"/>
      <c r="B16" s="42" t="s">
        <v>90</v>
      </c>
      <c r="C16" s="4"/>
      <c r="D16" s="43">
        <f>'Non-labor exp'!G23</f>
        <v>0</v>
      </c>
      <c r="E16" s="43">
        <f>'Non-labor exp'!I23</f>
        <v>0</v>
      </c>
      <c r="F16" s="43">
        <f>'Non-labor exp'!K23</f>
        <v>0</v>
      </c>
      <c r="G16" s="43">
        <f>'Non-labor exp'!M23</f>
        <v>0</v>
      </c>
      <c r="H16" s="43">
        <f>SUM(D16:G16)</f>
        <v>0</v>
      </c>
    </row>
    <row r="17" spans="1:10" x14ac:dyDescent="0.2">
      <c r="A17" s="4"/>
      <c r="B17" s="4"/>
      <c r="C17" s="5" t="s">
        <v>92</v>
      </c>
      <c r="D17" s="193" t="e">
        <f>D16/H16</f>
        <v>#DIV/0!</v>
      </c>
      <c r="E17" s="193" t="e">
        <f>E16/H16</f>
        <v>#DIV/0!</v>
      </c>
      <c r="F17" s="193" t="e">
        <f>F16/H16</f>
        <v>#DIV/0!</v>
      </c>
      <c r="G17" s="193" t="e">
        <f>G16/H16</f>
        <v>#DIV/0!</v>
      </c>
      <c r="H17" s="43"/>
    </row>
    <row r="18" spans="1:10" x14ac:dyDescent="0.2">
      <c r="A18" s="4"/>
      <c r="C18" s="4"/>
      <c r="D18" s="43"/>
      <c r="E18" s="43"/>
      <c r="F18" s="43"/>
      <c r="G18" s="43"/>
      <c r="H18" s="43"/>
    </row>
    <row r="19" spans="1:10" x14ac:dyDescent="0.2">
      <c r="A19" s="4"/>
      <c r="B19" s="42" t="s">
        <v>93</v>
      </c>
      <c r="C19" s="4"/>
      <c r="D19" s="43" t="e">
        <f>Equipment!G45</f>
        <v>#DIV/0!</v>
      </c>
      <c r="E19" s="43" t="e">
        <f>Equipment!I45</f>
        <v>#DIV/0!</v>
      </c>
      <c r="F19" s="43" t="e">
        <f>Equipment!K45</f>
        <v>#DIV/0!</v>
      </c>
      <c r="G19" s="43" t="e">
        <f>Equipment!M45</f>
        <v>#DIV/0!</v>
      </c>
      <c r="H19" s="43" t="e">
        <f>SUM(D19:G19)</f>
        <v>#DIV/0!</v>
      </c>
    </row>
    <row r="20" spans="1:10" x14ac:dyDescent="0.2">
      <c r="A20" s="4"/>
      <c r="C20" s="5" t="s">
        <v>35</v>
      </c>
      <c r="D20" s="193" t="e">
        <f>D19/H19</f>
        <v>#DIV/0!</v>
      </c>
      <c r="E20" s="193" t="e">
        <f>E19/H19</f>
        <v>#DIV/0!</v>
      </c>
      <c r="F20" s="193" t="e">
        <f>F19/H19</f>
        <v>#DIV/0!</v>
      </c>
      <c r="G20" s="193" t="e">
        <f>G19/H19</f>
        <v>#DIV/0!</v>
      </c>
      <c r="H20" s="45"/>
    </row>
    <row r="21" spans="1:10" x14ac:dyDescent="0.2">
      <c r="A21" s="4"/>
      <c r="B21" s="5"/>
      <c r="C21" s="4"/>
      <c r="D21" s="43"/>
      <c r="E21" s="43"/>
      <c r="F21" s="43"/>
      <c r="G21" s="43"/>
      <c r="H21" s="43"/>
    </row>
    <row r="22" spans="1:10" x14ac:dyDescent="0.2">
      <c r="A22" s="4"/>
      <c r="B22" s="46" t="s">
        <v>221</v>
      </c>
      <c r="C22" s="4"/>
      <c r="D22" s="47" t="e">
        <f>D13+D16+D19</f>
        <v>#DIV/0!</v>
      </c>
      <c r="E22" s="47" t="e">
        <f>E13+E16+E19</f>
        <v>#DIV/0!</v>
      </c>
      <c r="F22" s="47" t="e">
        <f>F13+F16+F19</f>
        <v>#DIV/0!</v>
      </c>
      <c r="G22" s="47" t="e">
        <f>G13+G16+G19</f>
        <v>#DIV/0!</v>
      </c>
      <c r="H22" s="47" t="e">
        <f>H13+H16+H19</f>
        <v>#DIV/0!</v>
      </c>
    </row>
    <row r="23" spans="1:10" x14ac:dyDescent="0.2">
      <c r="A23" s="4"/>
      <c r="B23" s="4"/>
      <c r="C23" s="4"/>
      <c r="D23" s="48"/>
      <c r="E23" s="48"/>
      <c r="F23" s="48"/>
      <c r="G23" s="48"/>
      <c r="H23" s="43"/>
    </row>
    <row r="24" spans="1:10" x14ac:dyDescent="0.2">
      <c r="A24" s="4"/>
      <c r="B24" s="42" t="s">
        <v>98</v>
      </c>
      <c r="C24" s="4"/>
      <c r="D24" s="137">
        <v>0</v>
      </c>
      <c r="E24" s="137">
        <v>0</v>
      </c>
      <c r="F24" s="137">
        <v>0</v>
      </c>
      <c r="G24" s="137">
        <v>0</v>
      </c>
      <c r="H24" s="43">
        <f>SUM(D24:G24)</f>
        <v>0</v>
      </c>
      <c r="J24" s="32"/>
    </row>
    <row r="25" spans="1:10" x14ac:dyDescent="0.2">
      <c r="A25" s="4"/>
      <c r="B25" s="5" t="s">
        <v>168</v>
      </c>
      <c r="C25" s="4"/>
      <c r="D25" s="114"/>
      <c r="E25" s="114"/>
      <c r="F25" s="43"/>
      <c r="G25" s="43"/>
      <c r="H25" s="43"/>
      <c r="J25" s="26"/>
    </row>
    <row r="26" spans="1:10" x14ac:dyDescent="0.2">
      <c r="A26" s="4"/>
      <c r="B26" s="5" t="s">
        <v>169</v>
      </c>
      <c r="C26" s="4"/>
      <c r="D26" s="43"/>
      <c r="E26" s="43"/>
      <c r="F26" s="43"/>
      <c r="G26" s="43"/>
      <c r="H26" s="43"/>
    </row>
    <row r="27" spans="1:10" ht="12" thickBot="1" x14ac:dyDescent="0.25">
      <c r="A27" s="42" t="s">
        <v>99</v>
      </c>
      <c r="B27" s="4"/>
      <c r="C27" s="4"/>
      <c r="D27" s="49" t="e">
        <f>D22+D24</f>
        <v>#DIV/0!</v>
      </c>
      <c r="E27" s="49" t="e">
        <f>E22+E24</f>
        <v>#DIV/0!</v>
      </c>
      <c r="F27" s="49" t="e">
        <f>F22+F24</f>
        <v>#DIV/0!</v>
      </c>
      <c r="G27" s="49" t="e">
        <f>G22+G24</f>
        <v>#DIV/0!</v>
      </c>
      <c r="H27" s="49" t="e">
        <f>H22+H24</f>
        <v>#DIV/0!</v>
      </c>
    </row>
    <row r="28" spans="1:10" ht="12" thickTop="1" x14ac:dyDescent="0.2">
      <c r="A28" s="4"/>
      <c r="B28" s="4"/>
      <c r="C28" s="4"/>
      <c r="D28" s="54"/>
      <c r="E28" s="54"/>
      <c r="F28" s="54"/>
      <c r="G28" s="54"/>
      <c r="H28" s="69"/>
    </row>
    <row r="29" spans="1:10" x14ac:dyDescent="0.2">
      <c r="A29" s="201" t="s">
        <v>164</v>
      </c>
      <c r="B29" s="51" t="s">
        <v>4</v>
      </c>
      <c r="C29" s="51"/>
      <c r="D29" s="71"/>
      <c r="E29" s="71"/>
      <c r="F29" s="71"/>
      <c r="G29" s="71"/>
      <c r="H29" s="4"/>
    </row>
    <row r="30" spans="1:10" x14ac:dyDescent="0.2">
      <c r="A30" s="212" t="s">
        <v>165</v>
      </c>
      <c r="B30" s="209" t="s">
        <v>171</v>
      </c>
      <c r="C30" s="51"/>
      <c r="D30" s="200"/>
      <c r="E30" s="200"/>
      <c r="F30" s="200"/>
      <c r="G30" s="200"/>
      <c r="H30" s="4"/>
    </row>
    <row r="31" spans="1:10" x14ac:dyDescent="0.2">
      <c r="A31" s="4"/>
      <c r="B31" s="5" t="s">
        <v>49</v>
      </c>
      <c r="C31" s="4"/>
      <c r="D31" s="184" t="s">
        <v>104</v>
      </c>
      <c r="E31" s="184" t="s">
        <v>104</v>
      </c>
      <c r="F31" s="184" t="s">
        <v>104</v>
      </c>
      <c r="G31" s="184" t="s">
        <v>104</v>
      </c>
      <c r="H31" s="17"/>
    </row>
    <row r="32" spans="1:10" x14ac:dyDescent="0.2">
      <c r="A32" s="4"/>
      <c r="B32" s="4"/>
      <c r="C32" s="4"/>
      <c r="D32" s="50"/>
      <c r="E32" s="50"/>
      <c r="F32" s="50"/>
      <c r="G32" s="50"/>
      <c r="H32" s="4"/>
    </row>
    <row r="33" spans="1:8" x14ac:dyDescent="0.2">
      <c r="A33" s="202" t="s">
        <v>166</v>
      </c>
      <c r="B33" s="210" t="s">
        <v>97</v>
      </c>
      <c r="C33" s="210"/>
      <c r="D33" s="211"/>
      <c r="E33" s="211"/>
      <c r="H33" s="4"/>
    </row>
    <row r="34" spans="1:8" x14ac:dyDescent="0.2">
      <c r="A34" s="213" t="s">
        <v>165</v>
      </c>
      <c r="B34" s="203" t="s">
        <v>167</v>
      </c>
      <c r="C34" s="203"/>
      <c r="D34" s="204"/>
      <c r="E34" s="204"/>
      <c r="H34" s="4"/>
    </row>
    <row r="35" spans="1:8" x14ac:dyDescent="0.2">
      <c r="A35" s="4"/>
      <c r="B35" s="4"/>
      <c r="C35" s="4"/>
      <c r="D35" s="50"/>
      <c r="E35" s="50"/>
      <c r="F35" s="50"/>
      <c r="G35" s="50"/>
      <c r="H35" s="4"/>
    </row>
    <row r="36" spans="1:8" x14ac:dyDescent="0.2">
      <c r="A36" s="42" t="s">
        <v>222</v>
      </c>
      <c r="B36" s="4"/>
      <c r="C36" s="4"/>
      <c r="D36" s="52" t="e">
        <f>D27/D29</f>
        <v>#DIV/0!</v>
      </c>
      <c r="E36" s="52" t="e">
        <f>E27/E29</f>
        <v>#DIV/0!</v>
      </c>
      <c r="F36" s="52" t="e">
        <f>F27/F29</f>
        <v>#DIV/0!</v>
      </c>
      <c r="G36" s="52" t="e">
        <f>G27/G29</f>
        <v>#DIV/0!</v>
      </c>
      <c r="H36" s="4"/>
    </row>
    <row r="37" spans="1:8" x14ac:dyDescent="0.2">
      <c r="A37" s="4"/>
      <c r="B37" s="4"/>
      <c r="C37" s="4"/>
      <c r="D37" s="53"/>
      <c r="E37" s="53"/>
      <c r="F37" s="53"/>
      <c r="G37" s="53"/>
      <c r="H37" s="4"/>
    </row>
    <row r="38" spans="1:8" x14ac:dyDescent="0.2">
      <c r="A38" s="42" t="s">
        <v>224</v>
      </c>
      <c r="B38" s="4"/>
      <c r="C38" s="4"/>
      <c r="D38" s="54"/>
      <c r="E38" s="54"/>
      <c r="F38" s="54"/>
      <c r="G38" s="54"/>
      <c r="H38" s="4"/>
    </row>
    <row r="39" spans="1:8" x14ac:dyDescent="0.2">
      <c r="A39" s="4"/>
      <c r="B39" s="42" t="s">
        <v>225</v>
      </c>
      <c r="C39" s="55"/>
      <c r="D39" s="72"/>
      <c r="E39" s="72"/>
      <c r="F39" s="72"/>
      <c r="G39" s="72"/>
      <c r="H39" s="56"/>
    </row>
    <row r="40" spans="1:8" x14ac:dyDescent="0.2">
      <c r="A40" s="4"/>
      <c r="B40" s="42" t="s">
        <v>196</v>
      </c>
      <c r="C40" s="55"/>
      <c r="D40" s="72"/>
      <c r="E40" s="72"/>
      <c r="F40" s="72"/>
      <c r="G40" s="72"/>
      <c r="H40" s="56"/>
    </row>
    <row r="41" spans="1:8" x14ac:dyDescent="0.2">
      <c r="A41" s="4"/>
      <c r="B41" s="4"/>
      <c r="C41" s="4"/>
      <c r="D41" s="186"/>
      <c r="E41" s="186"/>
      <c r="F41" s="186"/>
      <c r="G41" s="4"/>
      <c r="H41" s="4"/>
    </row>
    <row r="42" spans="1:8" x14ac:dyDescent="0.2">
      <c r="B42" s="278" t="s">
        <v>223</v>
      </c>
      <c r="C42" s="278"/>
      <c r="D42" s="278"/>
      <c r="E42" s="278"/>
      <c r="F42" s="278"/>
      <c r="G42" s="278"/>
      <c r="H42" s="278"/>
    </row>
    <row r="43" spans="1:8" ht="12.75" customHeight="1" x14ac:dyDescent="0.2">
      <c r="B43" s="279" t="s">
        <v>206</v>
      </c>
      <c r="C43" s="279"/>
      <c r="D43" s="279"/>
      <c r="E43" s="279"/>
      <c r="F43" s="279"/>
      <c r="G43" s="279"/>
      <c r="H43" s="279"/>
    </row>
    <row r="44" spans="1:8" ht="12.75" customHeight="1" x14ac:dyDescent="0.2">
      <c r="B44" s="279"/>
      <c r="C44" s="279"/>
      <c r="D44" s="279"/>
      <c r="E44" s="279"/>
      <c r="F44" s="279"/>
      <c r="G44" s="279"/>
      <c r="H44" s="279"/>
    </row>
    <row r="45" spans="1:8" ht="12.75" customHeight="1" x14ac:dyDescent="0.2">
      <c r="B45" s="279"/>
      <c r="C45" s="279"/>
      <c r="D45" s="279"/>
      <c r="E45" s="279"/>
      <c r="F45" s="279"/>
      <c r="G45" s="279"/>
      <c r="H45" s="279"/>
    </row>
    <row r="46" spans="1:8" ht="12.75" x14ac:dyDescent="0.2">
      <c r="D46" s="18"/>
      <c r="E46" s="191"/>
      <c r="F46" s="191"/>
      <c r="G46" s="191"/>
      <c r="H46" s="191"/>
    </row>
    <row r="47" spans="1:8" x14ac:dyDescent="0.2">
      <c r="A47" s="57" t="s">
        <v>226</v>
      </c>
      <c r="B47" s="58"/>
      <c r="C47" s="58"/>
      <c r="D47" s="19"/>
      <c r="E47" s="159"/>
      <c r="F47" s="159"/>
      <c r="G47" s="25"/>
      <c r="H47" s="25"/>
    </row>
    <row r="48" spans="1:8" x14ac:dyDescent="0.2">
      <c r="B48" s="1" t="s">
        <v>102</v>
      </c>
      <c r="D48" s="18"/>
      <c r="E48" s="18"/>
      <c r="F48" s="18"/>
    </row>
    <row r="49" spans="1:8" x14ac:dyDescent="0.2">
      <c r="C49" s="1" t="s">
        <v>101</v>
      </c>
      <c r="D49" s="73"/>
      <c r="E49" s="73"/>
      <c r="F49" s="73"/>
      <c r="G49" s="73"/>
      <c r="H49" s="59">
        <f>'Salary &amp; fringe exp'!I16</f>
        <v>0</v>
      </c>
    </row>
    <row r="50" spans="1:8" x14ac:dyDescent="0.2">
      <c r="D50" s="59"/>
      <c r="E50" s="59"/>
      <c r="F50" s="59"/>
      <c r="G50" s="59"/>
    </row>
    <row r="51" spans="1:8" x14ac:dyDescent="0.2">
      <c r="B51" s="1" t="s">
        <v>227</v>
      </c>
      <c r="D51" s="59" t="e">
        <f>D49+D22</f>
        <v>#DIV/0!</v>
      </c>
      <c r="E51" s="237" t="e">
        <f t="shared" ref="E51:G51" si="0">E49+E22</f>
        <v>#DIV/0!</v>
      </c>
      <c r="F51" s="237" t="e">
        <f t="shared" si="0"/>
        <v>#DIV/0!</v>
      </c>
      <c r="G51" s="238" t="e">
        <f t="shared" si="0"/>
        <v>#DIV/0!</v>
      </c>
      <c r="H51" s="60" t="e">
        <f>H49+H22</f>
        <v>#DIV/0!</v>
      </c>
    </row>
    <row r="52" spans="1:8" x14ac:dyDescent="0.2">
      <c r="D52" s="61"/>
      <c r="E52" s="61"/>
      <c r="F52" s="61"/>
      <c r="G52" s="62"/>
      <c r="H52" s="62"/>
    </row>
    <row r="53" spans="1:8" x14ac:dyDescent="0.2">
      <c r="B53" s="236" t="s">
        <v>228</v>
      </c>
      <c r="G53" s="25"/>
      <c r="H53" s="62"/>
    </row>
    <row r="54" spans="1:8" x14ac:dyDescent="0.2">
      <c r="C54" s="1" t="s">
        <v>207</v>
      </c>
      <c r="D54" s="74"/>
      <c r="E54" s="59"/>
      <c r="F54" s="59"/>
      <c r="H54" s="25"/>
    </row>
    <row r="55" spans="1:8" x14ac:dyDescent="0.2">
      <c r="C55" s="236" t="s">
        <v>207</v>
      </c>
      <c r="D55" s="59"/>
      <c r="E55" s="74"/>
      <c r="F55" s="59"/>
      <c r="G55" s="63"/>
    </row>
    <row r="56" spans="1:8" x14ac:dyDescent="0.2">
      <c r="C56" s="236" t="s">
        <v>207</v>
      </c>
      <c r="D56" s="59"/>
      <c r="E56" s="59"/>
      <c r="F56" s="74"/>
      <c r="G56" s="63"/>
      <c r="H56" s="20"/>
    </row>
    <row r="57" spans="1:8" x14ac:dyDescent="0.2">
      <c r="C57" s="236" t="s">
        <v>207</v>
      </c>
      <c r="D57" s="59"/>
      <c r="E57" s="59"/>
      <c r="F57" s="59"/>
      <c r="G57" s="74"/>
    </row>
    <row r="58" spans="1:8" x14ac:dyDescent="0.2">
      <c r="C58" s="1" t="s">
        <v>100</v>
      </c>
      <c r="D58" s="64" t="e">
        <f>D51-D54</f>
        <v>#DIV/0!</v>
      </c>
      <c r="E58" s="64" t="e">
        <f>E51-E55</f>
        <v>#DIV/0!</v>
      </c>
      <c r="F58" s="64" t="e">
        <f>F51-F56</f>
        <v>#DIV/0!</v>
      </c>
      <c r="G58" s="65" t="e">
        <f>G51-G57</f>
        <v>#DIV/0!</v>
      </c>
      <c r="H58" s="66" t="e">
        <f>SUM(D58:G58)</f>
        <v>#DIV/0!</v>
      </c>
    </row>
    <row r="59" spans="1:8" x14ac:dyDescent="0.2">
      <c r="D59" s="61"/>
      <c r="E59" s="61"/>
      <c r="F59" s="61"/>
      <c r="G59" s="59"/>
    </row>
    <row r="60" spans="1:8" x14ac:dyDescent="0.2">
      <c r="A60" s="24" t="s">
        <v>120</v>
      </c>
      <c r="D60" s="18"/>
      <c r="E60" s="18"/>
      <c r="F60" s="18"/>
    </row>
    <row r="61" spans="1:8" x14ac:dyDescent="0.2">
      <c r="B61" s="1" t="s">
        <v>121</v>
      </c>
      <c r="D61" s="18"/>
      <c r="E61" s="18"/>
      <c r="F61" s="18"/>
    </row>
    <row r="62" spans="1:8" x14ac:dyDescent="0.2">
      <c r="C62" s="1" t="s">
        <v>208</v>
      </c>
      <c r="D62" s="234">
        <f>(D29-D30)*D39</f>
        <v>0</v>
      </c>
      <c r="E62" s="234">
        <f t="shared" ref="E62:G62" si="1">(E29-E30)*E39</f>
        <v>0</v>
      </c>
      <c r="F62" s="234">
        <f t="shared" si="1"/>
        <v>0</v>
      </c>
      <c r="G62" s="234">
        <f t="shared" si="1"/>
        <v>0</v>
      </c>
      <c r="H62" s="59">
        <f>SUM(D62:G62)</f>
        <v>0</v>
      </c>
    </row>
    <row r="63" spans="1:8" x14ac:dyDescent="0.2">
      <c r="C63" s="1" t="s">
        <v>50</v>
      </c>
      <c r="D63" s="235">
        <f>D30*D40</f>
        <v>0</v>
      </c>
      <c r="E63" s="235">
        <f t="shared" ref="E63:G63" si="2">E30*E40</f>
        <v>0</v>
      </c>
      <c r="F63" s="235">
        <f t="shared" si="2"/>
        <v>0</v>
      </c>
      <c r="G63" s="235">
        <f t="shared" si="2"/>
        <v>0</v>
      </c>
      <c r="H63" s="59">
        <f>SUM(D63:G63)</f>
        <v>0</v>
      </c>
    </row>
    <row r="64" spans="1:8" x14ac:dyDescent="0.2">
      <c r="D64" s="61"/>
      <c r="E64" s="61"/>
      <c r="F64" s="61"/>
      <c r="G64" s="61"/>
      <c r="H64" s="61"/>
    </row>
    <row r="65" spans="2:8" x14ac:dyDescent="0.2">
      <c r="C65" s="1" t="s">
        <v>122</v>
      </c>
      <c r="D65" s="59">
        <f>SUM(D62:D63)</f>
        <v>0</v>
      </c>
      <c r="E65" s="59">
        <f>SUM(E62:E63)</f>
        <v>0</v>
      </c>
      <c r="F65" s="59">
        <f>SUM(F62:F63)</f>
        <v>0</v>
      </c>
      <c r="G65" s="60">
        <f>SUM(G62:G63)</f>
        <v>0</v>
      </c>
      <c r="H65" s="60">
        <f>SUM(H62:H63)</f>
        <v>0</v>
      </c>
    </row>
    <row r="66" spans="2:8" x14ac:dyDescent="0.2">
      <c r="D66" s="61"/>
      <c r="E66" s="61"/>
      <c r="F66" s="61"/>
      <c r="G66" s="59"/>
      <c r="H66" s="59"/>
    </row>
    <row r="67" spans="2:8" x14ac:dyDescent="0.2">
      <c r="B67" s="1" t="s">
        <v>123</v>
      </c>
      <c r="D67" s="59"/>
      <c r="E67" s="59"/>
      <c r="F67" s="18"/>
      <c r="G67" s="59"/>
    </row>
    <row r="68" spans="2:8" x14ac:dyDescent="0.2">
      <c r="C68" s="1" t="s">
        <v>128</v>
      </c>
      <c r="D68" s="73"/>
      <c r="E68" s="73"/>
      <c r="F68" s="73"/>
      <c r="G68" s="73"/>
      <c r="H68" s="59">
        <f>SUM(D68:G68)</f>
        <v>0</v>
      </c>
    </row>
    <row r="69" spans="2:8" x14ac:dyDescent="0.2">
      <c r="C69" s="1" t="s">
        <v>104</v>
      </c>
      <c r="D69" s="73"/>
      <c r="E69" s="73"/>
      <c r="F69" s="73"/>
      <c r="G69" s="73"/>
      <c r="H69" s="59">
        <f>SUM(D69:G69)</f>
        <v>0</v>
      </c>
    </row>
    <row r="70" spans="2:8" x14ac:dyDescent="0.2">
      <c r="D70" s="61"/>
      <c r="E70" s="61"/>
      <c r="F70" s="61"/>
      <c r="G70" s="61"/>
      <c r="H70" s="61"/>
    </row>
    <row r="71" spans="2:8" x14ac:dyDescent="0.2">
      <c r="C71" s="1" t="s">
        <v>124</v>
      </c>
      <c r="D71" s="59">
        <f>SUM(D68:D69)</f>
        <v>0</v>
      </c>
      <c r="E71" s="59">
        <f>SUM(E68:E69)</f>
        <v>0</v>
      </c>
      <c r="F71" s="59">
        <f>SUM(F68:F69)</f>
        <v>0</v>
      </c>
      <c r="G71" s="59">
        <f>SUM(G68:G69)</f>
        <v>0</v>
      </c>
      <c r="H71" s="59">
        <f>SUM(H68:H69)</f>
        <v>0</v>
      </c>
    </row>
    <row r="72" spans="2:8" x14ac:dyDescent="0.2">
      <c r="D72" s="67"/>
      <c r="E72" s="67"/>
      <c r="F72" s="67"/>
      <c r="G72" s="9"/>
      <c r="H72" s="9"/>
    </row>
    <row r="73" spans="2:8" ht="12" thickBot="1" x14ac:dyDescent="0.25">
      <c r="B73" s="24" t="s">
        <v>125</v>
      </c>
      <c r="D73" s="68" t="e">
        <f>D65+D71-D51</f>
        <v>#DIV/0!</v>
      </c>
      <c r="E73" s="68" t="e">
        <f>E65+E71-E51</f>
        <v>#DIV/0!</v>
      </c>
      <c r="F73" s="68" t="e">
        <f>F65+F71-F51</f>
        <v>#DIV/0!</v>
      </c>
      <c r="G73" s="68" t="e">
        <f>G65+G71-G51</f>
        <v>#DIV/0!</v>
      </c>
      <c r="H73" s="68" t="e">
        <f>H65+H71-H51</f>
        <v>#DIV/0!</v>
      </c>
    </row>
    <row r="74" spans="2:8" ht="12" thickTop="1" x14ac:dyDescent="0.2">
      <c r="D74" s="18"/>
      <c r="E74" s="18"/>
      <c r="F74" s="18"/>
    </row>
    <row r="75" spans="2:8" x14ac:dyDescent="0.2">
      <c r="D75" s="18"/>
      <c r="E75" s="18"/>
      <c r="F75" s="18"/>
      <c r="G75" s="18"/>
    </row>
    <row r="76" spans="2:8" x14ac:dyDescent="0.2">
      <c r="D76" s="18"/>
      <c r="E76" s="18"/>
      <c r="F76" s="18"/>
      <c r="G76" s="18"/>
    </row>
    <row r="77" spans="2:8" x14ac:dyDescent="0.2">
      <c r="D77" s="18"/>
      <c r="E77" s="18"/>
      <c r="F77" s="18"/>
      <c r="G77" s="18"/>
    </row>
    <row r="78" spans="2:8" x14ac:dyDescent="0.2">
      <c r="D78" s="18"/>
      <c r="E78" s="18"/>
      <c r="F78" s="18"/>
      <c r="G78" s="18"/>
    </row>
    <row r="79" spans="2:8" x14ac:dyDescent="0.2">
      <c r="D79" s="18"/>
      <c r="E79" s="18"/>
      <c r="F79" s="18"/>
      <c r="G79" s="18"/>
    </row>
    <row r="80" spans="2:8" x14ac:dyDescent="0.2">
      <c r="D80" s="18"/>
      <c r="E80" s="18"/>
      <c r="F80" s="18"/>
      <c r="G80" s="18"/>
    </row>
    <row r="81" spans="4:7" x14ac:dyDescent="0.2">
      <c r="D81" s="18"/>
      <c r="E81" s="18"/>
      <c r="F81" s="18"/>
      <c r="G81" s="18"/>
    </row>
    <row r="82" spans="4:7" x14ac:dyDescent="0.2">
      <c r="D82" s="18"/>
      <c r="E82" s="18"/>
      <c r="F82" s="18"/>
      <c r="G82" s="18"/>
    </row>
    <row r="83" spans="4:7" x14ac:dyDescent="0.2">
      <c r="D83" s="18"/>
      <c r="E83" s="18"/>
      <c r="F83" s="18"/>
      <c r="G83" s="18"/>
    </row>
    <row r="84" spans="4:7" x14ac:dyDescent="0.2">
      <c r="D84" s="18"/>
      <c r="E84" s="18"/>
      <c r="F84" s="18"/>
      <c r="G84" s="18"/>
    </row>
    <row r="85" spans="4:7" x14ac:dyDescent="0.2">
      <c r="D85" s="18"/>
      <c r="E85" s="18"/>
      <c r="F85" s="18"/>
      <c r="G85" s="18"/>
    </row>
    <row r="86" spans="4:7" x14ac:dyDescent="0.2">
      <c r="D86" s="18"/>
      <c r="E86" s="18"/>
      <c r="F86" s="18"/>
      <c r="G86" s="18"/>
    </row>
    <row r="87" spans="4:7" x14ac:dyDescent="0.2">
      <c r="D87" s="18"/>
      <c r="E87" s="18"/>
      <c r="F87" s="18"/>
      <c r="G87" s="18"/>
    </row>
    <row r="88" spans="4:7" x14ac:dyDescent="0.2">
      <c r="D88" s="18"/>
      <c r="E88" s="18"/>
      <c r="F88" s="18"/>
      <c r="G88" s="18"/>
    </row>
    <row r="89" spans="4:7" x14ac:dyDescent="0.2">
      <c r="D89" s="18"/>
      <c r="E89" s="18"/>
      <c r="F89" s="18"/>
      <c r="G89" s="18"/>
    </row>
    <row r="90" spans="4:7" x14ac:dyDescent="0.2">
      <c r="D90" s="18"/>
      <c r="E90" s="18"/>
      <c r="F90" s="18"/>
      <c r="G90" s="18"/>
    </row>
  </sheetData>
  <mergeCells count="3">
    <mergeCell ref="D8:G8"/>
    <mergeCell ref="B42:H42"/>
    <mergeCell ref="B43:H45"/>
  </mergeCells>
  <phoneticPr fontId="0" type="noConversion"/>
  <printOptions horizontalCentered="1"/>
  <pageMargins left="0" right="0" top="0.5" bottom="0.5" header="0.5" footer="0.5"/>
  <pageSetup scale="72" orientation="portrait" r:id="rId1"/>
  <headerFooter alignWithMargins="0">
    <oddFooter>&amp;R&amp;A\&amp;F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Description of Services</vt:lpstr>
      <vt:lpstr>Effort_Billable hours</vt:lpstr>
      <vt:lpstr>Salary &amp; fringe exp</vt:lpstr>
      <vt:lpstr>Equipment</vt:lpstr>
      <vt:lpstr>Non-labor exp</vt:lpstr>
      <vt:lpstr>Summary</vt:lpstr>
      <vt:lpstr>Sheet2</vt:lpstr>
      <vt:lpstr>'Effort_Billable hours'!Print_Titles</vt:lpstr>
      <vt:lpstr>Equipment!Print_Titles</vt:lpstr>
      <vt:lpstr>'Non-labor exp'!Print_Titles</vt:lpstr>
      <vt:lpstr>'Salary &amp; fringe exp'!Print_Titles</vt:lpstr>
    </vt:vector>
  </TitlesOfParts>
  <Company>Northwestern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the Controller</dc:creator>
  <cp:lastModifiedBy>DeStefano, Lisa</cp:lastModifiedBy>
  <cp:lastPrinted>2011-05-06T15:33:11Z</cp:lastPrinted>
  <dcterms:created xsi:type="dcterms:W3CDTF">2001-08-22T18:09:10Z</dcterms:created>
  <dcterms:modified xsi:type="dcterms:W3CDTF">2014-04-09T18:52:04Z</dcterms:modified>
</cp:coreProperties>
</file>